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e\Desktop\"/>
    </mc:Choice>
  </mc:AlternateContent>
  <xr:revisionPtr revIDLastSave="0" documentId="8_{CCCAFB1B-81AB-44F3-ABB4-43556D7C42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1" l="1"/>
  <c r="C70" i="1"/>
  <c r="C71" i="1"/>
  <c r="C85" i="1"/>
  <c r="C86" i="1"/>
  <c r="C87" i="1"/>
  <c r="B104" i="1"/>
  <c r="C104" i="1"/>
  <c r="C72" i="1" l="1"/>
</calcChain>
</file>

<file path=xl/sharedStrings.xml><?xml version="1.0" encoding="utf-8"?>
<sst xmlns="http://schemas.openxmlformats.org/spreadsheetml/2006/main" count="182" uniqueCount="144">
  <si>
    <t>Prosti</t>
  </si>
  <si>
    <t>Kontonummer</t>
  </si>
  <si>
    <t>Byåsen</t>
  </si>
  <si>
    <t>Kirkelig fellesråd i Trondheim</t>
  </si>
  <si>
    <t>Fosen</t>
  </si>
  <si>
    <t>Osen kirkelige fellesråd</t>
  </si>
  <si>
    <t>Gauldal</t>
  </si>
  <si>
    <t>Melhus kirkelige fellesråd</t>
  </si>
  <si>
    <t>Støren kirkelige fellesråd</t>
  </si>
  <si>
    <t>Rennebu kirkelige fellesråd</t>
  </si>
  <si>
    <t>Oppdal kirkelige fellesråd</t>
  </si>
  <si>
    <t>Røros kirkelige fellesråd</t>
  </si>
  <si>
    <t>Heimdal</t>
  </si>
  <si>
    <t>Klæbu</t>
  </si>
  <si>
    <t>Nord-Innherad</t>
  </si>
  <si>
    <t>Steinkjer kirkelige fellesråd</t>
  </si>
  <si>
    <t>Snåsa menighetsråd</t>
  </si>
  <si>
    <t>Snåsa</t>
  </si>
  <si>
    <t>Inderøy kirkelige fellesråd</t>
  </si>
  <si>
    <t>Orkdal</t>
  </si>
  <si>
    <t>Frøya menighetsråd</t>
  </si>
  <si>
    <t>Frøya</t>
  </si>
  <si>
    <t>Stjørdal</t>
  </si>
  <si>
    <t>Malvik kirkelige fellesråd</t>
  </si>
  <si>
    <t>Strinda</t>
  </si>
  <si>
    <t>Sør-Innherad</t>
  </si>
  <si>
    <t>Sør-Innherad kirkelige fellesråd</t>
  </si>
  <si>
    <t>Nidaros domprosti</t>
  </si>
  <si>
    <t>Selbu, Tydal</t>
  </si>
  <si>
    <t>Namdal</t>
  </si>
  <si>
    <t>Midtre Namdal kirkelige fellesråd</t>
  </si>
  <si>
    <t>Malvik, Hommelvik</t>
  </si>
  <si>
    <t>Flå, Horg, Hølonda, Melhus</t>
  </si>
  <si>
    <t>Budal, Singsås, Soknedal, Støren</t>
  </si>
  <si>
    <t>Berkåk, Innset, Rennebu</t>
  </si>
  <si>
    <t>Haltdalen, Hessdalen, Ålen, Brekken, Glåmos, Hitterdalen, Røros</t>
  </si>
  <si>
    <t>Inderøy, Mosvik, Røra, Sandvollan</t>
  </si>
  <si>
    <t>Stjørdal, Lånke, Skatval, Hegra og Meråker</t>
  </si>
  <si>
    <t>Stjørdal kirkelige fellesråd</t>
  </si>
  <si>
    <t>Selbu kirkelige fellesråd</t>
  </si>
  <si>
    <t>Statland</t>
  </si>
  <si>
    <t>Ilen</t>
  </si>
  <si>
    <t>Sverresborg</t>
  </si>
  <si>
    <t>Hitra kirkelige fellesråd</t>
  </si>
  <si>
    <t>Helårsramme, dvs tildeling pr prosti fra KR 2016</t>
  </si>
  <si>
    <t>Justert helårsramme 2016 for Byåsen, Heimdal(-Klæbu) og sørsamisk</t>
  </si>
  <si>
    <t>Krkverge Kjell Iinge Nordgård fikk beskjed i e-post 20.03.2015 om at Byåsen og Heimdal prosti får mer enn de egentlig skal i forhold til sist innkomne prosti i reformen, og at de derfor trekkes tilsvarende 1% i tildelinga for 2015 for på sikt å utjamne forskjellen. Beløpet utgjør kr 98.480.</t>
  </si>
  <si>
    <t>Total tildeling i 2017: 28 936 000</t>
  </si>
  <si>
    <t>Steinkjer kf</t>
  </si>
  <si>
    <t>Snåsa mr</t>
  </si>
  <si>
    <t>Org.nr</t>
  </si>
  <si>
    <t>Skaun kirkelige fellesråd</t>
  </si>
  <si>
    <t>Skaun</t>
  </si>
  <si>
    <t>Orkland</t>
  </si>
  <si>
    <t>Meldal</t>
  </si>
  <si>
    <t>Agdenes</t>
  </si>
  <si>
    <t>2010 Barnetall</t>
  </si>
  <si>
    <t xml:space="preserve">Leksvik </t>
  </si>
  <si>
    <t>Rissa</t>
  </si>
  <si>
    <t>976 998 952</t>
  </si>
  <si>
    <t>Åfjord kirkelige fellesråd</t>
  </si>
  <si>
    <t>Osen</t>
  </si>
  <si>
    <t>Roan</t>
  </si>
  <si>
    <t>Åfjord og Stoksund</t>
  </si>
  <si>
    <t>Utjamningsmidler som ikke er delt ut ifbm ordinær tildeling er slått sammen med restmidler fra 2015, som menighetene kunne søke på i 2016. Alle midlene ble ikke utdelt, og blir med over til 2017 (i størrelsesorden 0,5 mill)</t>
  </si>
  <si>
    <r>
      <rPr>
        <b/>
        <sz val="11"/>
        <color theme="1"/>
        <rFont val="Calibri"/>
        <family val="2"/>
        <scheme val="minor"/>
      </rPr>
      <t>Nord-Fosen</t>
    </r>
    <r>
      <rPr>
        <sz val="11"/>
        <color theme="1"/>
        <rFont val="Calibri"/>
        <family val="2"/>
        <scheme val="minor"/>
      </rPr>
      <t xml:space="preserve"> delt opp (21,23% av prostiets totale midler) Ved innføringen av reformen var det enighet om å forfordele midler etter enighet, og ikke primært etter antall barn.</t>
    </r>
  </si>
  <si>
    <r>
      <rPr>
        <b/>
        <sz val="11"/>
        <color theme="1"/>
        <rFont val="Calibri"/>
        <family val="2"/>
        <scheme val="minor"/>
      </rPr>
      <t>Indre Fosen</t>
    </r>
    <r>
      <rPr>
        <sz val="11"/>
        <color theme="1"/>
        <rFont val="Calibri"/>
        <family val="2"/>
        <scheme val="minor"/>
      </rPr>
      <t xml:space="preserve"> kommune fom 2018</t>
    </r>
  </si>
  <si>
    <r>
      <rPr>
        <b/>
        <sz val="11"/>
        <color theme="1"/>
        <rFont val="Calibri"/>
        <family val="2"/>
        <scheme val="minor"/>
      </rPr>
      <t>Skaun og Orkland</t>
    </r>
    <r>
      <rPr>
        <sz val="11"/>
        <color theme="1"/>
        <rFont val="Calibri"/>
        <family val="2"/>
        <scheme val="minor"/>
      </rPr>
      <t xml:space="preserve"> fom 2018</t>
    </r>
  </si>
  <si>
    <r>
      <t>Fordeling</t>
    </r>
    <r>
      <rPr>
        <b/>
        <sz val="11"/>
        <color theme="1"/>
        <rFont val="Calibri"/>
        <family val="2"/>
        <scheme val="minor"/>
      </rPr>
      <t xml:space="preserve"> Nord-Innherad</t>
    </r>
    <r>
      <rPr>
        <sz val="11"/>
        <color theme="1"/>
        <rFont val="Calibri"/>
        <family val="2"/>
        <scheme val="minor"/>
      </rPr>
      <t>:</t>
    </r>
  </si>
  <si>
    <t>Fordeling i kr i april 2013</t>
  </si>
  <si>
    <t>Fordeling i % i Nord-Fosen</t>
  </si>
  <si>
    <t>Tildeling trosopplæring, Nidaros</t>
  </si>
  <si>
    <t>Kroner</t>
  </si>
  <si>
    <t>% opp el ned</t>
  </si>
  <si>
    <t>Menigheter i tildelingsenheten</t>
  </si>
  <si>
    <t>Lønset, Oppdal</t>
  </si>
  <si>
    <t>Leksvik, Stranda, Hasselvika, Rissa, Stadsbygd, Sør-Stjørna</t>
  </si>
  <si>
    <t>Flatanger</t>
  </si>
  <si>
    <t>Fosnes, Klinga, Namsos, Otterøy, Vemundvik, Overhalla, Grong, Høylandet, Namsskogan, Røyrvik, Nordli, Sørli</t>
  </si>
  <si>
    <t>Utbetalt 2018 (avrundet til hele 1000) Fra Kirkerådet:</t>
  </si>
  <si>
    <t>Nærøy</t>
  </si>
  <si>
    <t>Utjamningsmidler, inkludert samisk</t>
  </si>
  <si>
    <t>Våre tall</t>
  </si>
  <si>
    <t>Stønads-mottaker</t>
  </si>
  <si>
    <t>Buvik, Børsa, Skaun</t>
  </si>
  <si>
    <t>Nidelven, Berg, Strinda, Strindheim, Ranheim og Charlottenlund</t>
  </si>
  <si>
    <t>Byneset og Leinstrand, Heimdal, Kolstad, Tiller</t>
  </si>
  <si>
    <t xml:space="preserve">Leka, Nærøy, Vikna </t>
  </si>
  <si>
    <t>Snillfjord</t>
  </si>
  <si>
    <t>Del av gamle Snillfjord</t>
  </si>
  <si>
    <t>Halsa</t>
  </si>
  <si>
    <t>Rindal</t>
  </si>
  <si>
    <t>Heim kirkelige fellesråd</t>
  </si>
  <si>
    <t>Orkland kirkelige fellesråd</t>
  </si>
  <si>
    <t>Indre Fosen kirkelige fellesråd</t>
  </si>
  <si>
    <t>Nærøysund kirkelige fellesråd</t>
  </si>
  <si>
    <t>Frosta, Åsen, Alstadhaug, Ekne, Markabygd, Levanger, Okkenhaug, Ytterøy, Stiklestad, Vera, Vinne og Vuku</t>
  </si>
  <si>
    <t>923 149 120</t>
  </si>
  <si>
    <t>922 342 512</t>
  </si>
  <si>
    <t>Bjugn, Ørland</t>
  </si>
  <si>
    <t xml:space="preserve">923 414 576 </t>
  </si>
  <si>
    <t>Bakklandet og Lademoen, Lade, Nidaros domkirke og Vår Frue</t>
  </si>
  <si>
    <t>Ørland kirkelige fellesråd</t>
  </si>
  <si>
    <t>Surnadal kyrkjelege fellesråd</t>
  </si>
  <si>
    <t xml:space="preserve">Hitra og Fillan, Kvenvær og Sandstad </t>
  </si>
  <si>
    <t>Agdenes, Løkken, Meldal, Geitastrand, Orkanger, Orkdal, Orkland</t>
  </si>
  <si>
    <t>Fratrekk pga mindreforbruk i 2020</t>
  </si>
  <si>
    <t>Utbetalt dato</t>
  </si>
  <si>
    <t>Steinkjer, Egge, Stod, Kvam, Følling, Henning, Mære, Ogndal, Beitstad, Verran, Namdalseid</t>
  </si>
  <si>
    <t>Tildeling 2021 før eventuelt fratrekk</t>
  </si>
  <si>
    <t>xxxxxxx8112</t>
  </si>
  <si>
    <t>xxxxxxx3613</t>
  </si>
  <si>
    <t>xxxxxxx4018</t>
  </si>
  <si>
    <t>xxxxxxx0392</t>
  </si>
  <si>
    <t>xxxxxxx7558</t>
  </si>
  <si>
    <t>xxxxxxx7256</t>
  </si>
  <si>
    <t>xxxxxxx9367</t>
  </si>
  <si>
    <t>xxxxxxx6674</t>
  </si>
  <si>
    <t>xxxxxxx4877</t>
  </si>
  <si>
    <t>xxxxxxx5700</t>
  </si>
  <si>
    <t>xxxxxxx5090</t>
  </si>
  <si>
    <t>xxxxxxx5080 </t>
  </si>
  <si>
    <t>xxxxxxx0920</t>
  </si>
  <si>
    <t>xxxxxxx4427</t>
  </si>
  <si>
    <t>xxxxxxx8203</t>
  </si>
  <si>
    <t>xxxxxxx3958</t>
  </si>
  <si>
    <t>xxxxxxx2357</t>
  </si>
  <si>
    <t>xxxxxxx7069</t>
  </si>
  <si>
    <t>xxxxxxx0880</t>
  </si>
  <si>
    <t>xxxxxxx6044</t>
  </si>
  <si>
    <t>xxxxxxx7710</t>
  </si>
  <si>
    <t>xxxxxxx4674</t>
  </si>
  <si>
    <t>xxxxxxx2101</t>
  </si>
  <si>
    <t>xxxxxxx7937</t>
  </si>
  <si>
    <t>xxxxxxx2751</t>
  </si>
  <si>
    <t>Oversikt utbetaling trosopplæringsmidler, Nidaros bispedømme 2021</t>
  </si>
  <si>
    <t>Heim, Hemne, Vinje</t>
  </si>
  <si>
    <t>Samisk menighet i sørsamisk område</t>
  </si>
  <si>
    <t>Nidaros bispedømmeråd</t>
  </si>
  <si>
    <t>xx</t>
  </si>
  <si>
    <t>Utbetaling 2021</t>
  </si>
  <si>
    <t>976 998 294 </t>
  </si>
  <si>
    <t>976 998 588 </t>
  </si>
  <si>
    <t>Tideling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</si>
</sst>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_(* #,##0.000000_);_(* \(#,##0.000000\);_(* &quot;-&quot;??_);_(@_)"/>
    <numFmt numFmtId="168" formatCode="0.000\ %"/>
    <numFmt numFmtId="169" formatCode="_-* #,##0_-;\-* #,##0_-;_-* &quot;-&quot;??_-;_-@_-"/>
    <numFmt numFmtId="170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1F497D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2" fillId="0" borderId="0" xfId="0" applyFont="1"/>
    <xf numFmtId="0" fontId="0" fillId="0" borderId="0" xfId="0" applyFont="1"/>
    <xf numFmtId="0" fontId="6" fillId="0" borderId="0" xfId="0" applyFont="1" applyBorder="1"/>
    <xf numFmtId="0" fontId="6" fillId="0" borderId="0" xfId="0" applyFont="1"/>
    <xf numFmtId="165" fontId="6" fillId="0" borderId="1" xfId="1" applyNumberFormat="1" applyFont="1" applyBorder="1"/>
    <xf numFmtId="0" fontId="0" fillId="0" borderId="0" xfId="0" applyFill="1"/>
    <xf numFmtId="165" fontId="6" fillId="0" borderId="0" xfId="1" applyNumberFormat="1" applyFont="1" applyFill="1" applyBorder="1"/>
    <xf numFmtId="165" fontId="6" fillId="0" borderId="0" xfId="1" applyNumberFormat="1" applyFont="1"/>
    <xf numFmtId="165" fontId="6" fillId="0" borderId="0" xfId="1" applyNumberFormat="1" applyFont="1" applyBorder="1"/>
    <xf numFmtId="165" fontId="5" fillId="2" borderId="1" xfId="1" applyNumberFormat="1" applyFont="1" applyFill="1" applyBorder="1" applyAlignment="1">
      <alignment wrapText="1"/>
    </xf>
    <xf numFmtId="165" fontId="6" fillId="2" borderId="1" xfId="1" applyNumberFormat="1" applyFont="1" applyFill="1" applyBorder="1"/>
    <xf numFmtId="165" fontId="6" fillId="2" borderId="2" xfId="1" applyNumberFormat="1" applyFont="1" applyFill="1" applyBorder="1"/>
    <xf numFmtId="165" fontId="5" fillId="0" borderId="1" xfId="1" applyNumberFormat="1" applyFont="1" applyBorder="1" applyAlignment="1">
      <alignment wrapText="1"/>
    </xf>
    <xf numFmtId="0" fontId="6" fillId="0" borderId="1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164" fontId="6" fillId="0" borderId="0" xfId="1" applyNumberFormat="1" applyFont="1"/>
    <xf numFmtId="165" fontId="6" fillId="2" borderId="0" xfId="1" applyNumberFormat="1" applyFont="1" applyFill="1"/>
    <xf numFmtId="167" fontId="6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6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0" fontId="6" fillId="0" borderId="1" xfId="0" applyFont="1" applyFill="1" applyBorder="1"/>
    <xf numFmtId="165" fontId="6" fillId="0" borderId="1" xfId="1" applyNumberFormat="1" applyFont="1" applyFill="1" applyBorder="1"/>
    <xf numFmtId="168" fontId="6" fillId="0" borderId="1" xfId="3" applyNumberFormat="1" applyFont="1" applyBorder="1"/>
    <xf numFmtId="0" fontId="6" fillId="2" borderId="1" xfId="0" applyFont="1" applyFill="1" applyBorder="1"/>
    <xf numFmtId="0" fontId="6" fillId="2" borderId="0" xfId="0" applyFont="1" applyFill="1"/>
    <xf numFmtId="0" fontId="0" fillId="2" borderId="2" xfId="0" applyFill="1" applyBorder="1"/>
    <xf numFmtId="0" fontId="0" fillId="2" borderId="0" xfId="0" applyFill="1"/>
    <xf numFmtId="0" fontId="0" fillId="2" borderId="1" xfId="0" applyFill="1" applyBorder="1"/>
    <xf numFmtId="0" fontId="4" fillId="2" borderId="0" xfId="0" applyFont="1" applyFill="1"/>
    <xf numFmtId="3" fontId="0" fillId="0" borderId="0" xfId="0" applyNumberFormat="1"/>
    <xf numFmtId="0" fontId="6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169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wrapText="1"/>
    </xf>
    <xf numFmtId="0" fontId="0" fillId="0" borderId="0" xfId="0" applyFill="1" applyAlignment="1">
      <alignment horizontal="left" vertical="top"/>
    </xf>
    <xf numFmtId="166" fontId="6" fillId="0" borderId="0" xfId="1" applyNumberFormat="1" applyFont="1" applyFill="1" applyAlignment="1">
      <alignment horizontal="left" vertical="top"/>
    </xf>
    <xf numFmtId="166" fontId="6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165" fontId="0" fillId="0" borderId="3" xfId="1" applyNumberFormat="1" applyFont="1" applyFill="1" applyBorder="1" applyAlignment="1">
      <alignment horizontal="left"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165" fontId="6" fillId="0" borderId="3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9" fontId="6" fillId="0" borderId="3" xfId="0" applyNumberFormat="1" applyFont="1" applyFill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/>
    <xf numFmtId="165" fontId="0" fillId="0" borderId="1" xfId="1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6" fillId="2" borderId="1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0" fillId="2" borderId="1" xfId="1" applyNumberFormat="1" applyFont="1" applyFill="1" applyBorder="1" applyAlignment="1">
      <alignment horizontal="right" vertical="center"/>
    </xf>
    <xf numFmtId="165" fontId="0" fillId="2" borderId="3" xfId="1" applyNumberFormat="1" applyFont="1" applyFill="1" applyBorder="1" applyAlignment="1">
      <alignment horizontal="left" vertical="center"/>
    </xf>
    <xf numFmtId="165" fontId="6" fillId="2" borderId="3" xfId="1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right" vertical="center"/>
    </xf>
    <xf numFmtId="170" fontId="6" fillId="0" borderId="1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170" fontId="0" fillId="0" borderId="1" xfId="0" applyNumberFormat="1" applyFill="1" applyBorder="1" applyAlignment="1">
      <alignment horizontal="right" vertical="center"/>
    </xf>
    <xf numFmtId="170" fontId="0" fillId="0" borderId="3" xfId="0" applyNumberFormat="1" applyFill="1" applyBorder="1" applyAlignment="1">
      <alignment horizontal="right" vertical="center"/>
    </xf>
    <xf numFmtId="170" fontId="0" fillId="0" borderId="1" xfId="0" applyNumberFormat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69" fontId="6" fillId="2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5" fontId="6" fillId="0" borderId="3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 applyAlignment="1">
      <alignment horizontal="right" vertical="center"/>
    </xf>
    <xf numFmtId="165" fontId="0" fillId="0" borderId="3" xfId="1" applyNumberFormat="1" applyFont="1" applyFill="1" applyBorder="1" applyAlignment="1">
      <alignment horizontal="right" vertical="center"/>
    </xf>
    <xf numFmtId="165" fontId="0" fillId="2" borderId="3" xfId="1" applyNumberFormat="1" applyFont="1" applyFill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right" vertical="center"/>
    </xf>
    <xf numFmtId="165" fontId="0" fillId="0" borderId="2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right" vertical="center"/>
    </xf>
    <xf numFmtId="165" fontId="6" fillId="0" borderId="4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170" fontId="6" fillId="0" borderId="2" xfId="0" applyNumberFormat="1" applyFont="1" applyFill="1" applyBorder="1" applyAlignment="1">
      <alignment horizontal="right" vertical="center"/>
    </xf>
    <xf numFmtId="170" fontId="6" fillId="0" borderId="4" xfId="0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right" vertical="center"/>
    </xf>
    <xf numFmtId="170" fontId="0" fillId="0" borderId="2" xfId="0" applyNumberFormat="1" applyFill="1" applyBorder="1" applyAlignment="1">
      <alignment horizontal="right" vertical="center"/>
    </xf>
    <xf numFmtId="170" fontId="0" fillId="0" borderId="4" xfId="0" applyNumberForma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</cellXfs>
  <cellStyles count="4">
    <cellStyle name="Hyperkobling" xfId="2" builtinId="8"/>
    <cellStyle name="Komma" xfId="1" builtinId="3"/>
    <cellStyle name="Normal" xfId="0" builtinId="0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ankportal.edb.com/salescustomerservice/default/jsp/customer/view/panelmanager/PanelManager.jsf" TargetMode="External"/><Relationship Id="rId1" Type="http://schemas.openxmlformats.org/officeDocument/2006/relationships/hyperlink" Target="callto:4212.49.95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</sheetPr>
  <dimension ref="A1:EG104"/>
  <sheetViews>
    <sheetView tabSelected="1" showOutlineSymbols="0" topLeftCell="D1" zoomScaleNormal="100" workbookViewId="0">
      <pane ySplit="2" topLeftCell="A39" activePane="bottomLeft" state="frozen"/>
      <selection pane="bottomLeft" activeCell="L11" sqref="L11"/>
    </sheetView>
  </sheetViews>
  <sheetFormatPr baseColWidth="10" defaultRowHeight="14.4" outlineLevelCol="1" x14ac:dyDescent="0.3"/>
  <cols>
    <col min="1" max="1" width="0" hidden="1" customWidth="1"/>
    <col min="2" max="2" width="12.44140625" style="11" hidden="1" customWidth="1"/>
    <col min="3" max="3" width="0" style="11" hidden="1" customWidth="1"/>
    <col min="4" max="4" width="19" style="9" customWidth="1"/>
    <col min="5" max="5" width="11.5546875" style="48" customWidth="1"/>
    <col min="6" max="6" width="13.77734375" style="48" customWidth="1"/>
    <col min="7" max="7" width="18.21875" style="9" customWidth="1" outlineLevel="1"/>
    <col min="8" max="8" width="16" style="9" customWidth="1"/>
    <col min="9" max="9" width="16.21875" style="9" customWidth="1"/>
    <col min="10" max="10" width="14.77734375" style="9" customWidth="1"/>
    <col min="11" max="11" width="14.5546875" style="9" customWidth="1"/>
    <col min="12" max="12" width="14.77734375" customWidth="1"/>
    <col min="14" max="14" width="15.77734375" customWidth="1"/>
    <col min="15" max="15" width="19.5546875" customWidth="1"/>
    <col min="23" max="23" width="11.44140625" style="45"/>
  </cols>
  <sheetData>
    <row r="1" spans="1:137" s="7" customFormat="1" ht="25.8" x14ac:dyDescent="0.5">
      <c r="B1" s="11"/>
      <c r="C1" s="11"/>
      <c r="D1" s="67" t="s">
        <v>135</v>
      </c>
      <c r="E1" s="58"/>
      <c r="F1" s="58"/>
      <c r="G1" s="40"/>
      <c r="H1" s="40"/>
      <c r="I1" s="40"/>
      <c r="J1" s="40"/>
      <c r="K1" s="40"/>
    </row>
    <row r="2" spans="1:137" s="4" customFormat="1" ht="49.5" customHeight="1" x14ac:dyDescent="0.3">
      <c r="A2" s="1" t="s">
        <v>0</v>
      </c>
      <c r="B2" s="16" t="s">
        <v>44</v>
      </c>
      <c r="C2" s="13" t="s">
        <v>45</v>
      </c>
      <c r="D2" s="49" t="s">
        <v>83</v>
      </c>
      <c r="E2" s="50" t="s">
        <v>50</v>
      </c>
      <c r="F2" s="50" t="s">
        <v>1</v>
      </c>
      <c r="G2" s="49" t="s">
        <v>74</v>
      </c>
      <c r="H2" s="47" t="s">
        <v>143</v>
      </c>
      <c r="I2" s="49" t="s">
        <v>109</v>
      </c>
      <c r="J2" s="47" t="s">
        <v>106</v>
      </c>
      <c r="K2" s="87" t="s">
        <v>140</v>
      </c>
      <c r="L2" s="46" t="s">
        <v>107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</row>
    <row r="3" spans="1:137" s="34" customFormat="1" ht="36" customHeight="1" x14ac:dyDescent="0.3">
      <c r="A3" s="33" t="s">
        <v>27</v>
      </c>
      <c r="B3" s="14">
        <v>733380</v>
      </c>
      <c r="C3" s="14"/>
      <c r="D3" s="153" t="s">
        <v>3</v>
      </c>
      <c r="E3" s="119" t="s">
        <v>141</v>
      </c>
      <c r="F3" s="119" t="s">
        <v>134</v>
      </c>
      <c r="G3" s="51" t="s">
        <v>101</v>
      </c>
      <c r="H3" s="52">
        <v>814000</v>
      </c>
      <c r="I3" s="125">
        <v>11208000</v>
      </c>
      <c r="J3" s="54">
        <v>0</v>
      </c>
      <c r="K3" s="134">
        <v>11155000</v>
      </c>
      <c r="L3" s="131">
        <v>44377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</row>
    <row r="4" spans="1:137" s="7" customFormat="1" ht="31.8" x14ac:dyDescent="0.3">
      <c r="A4" s="17" t="s">
        <v>24</v>
      </c>
      <c r="B4" s="8">
        <v>3698520</v>
      </c>
      <c r="C4" s="14"/>
      <c r="D4" s="154"/>
      <c r="E4" s="148"/>
      <c r="F4" s="148"/>
      <c r="G4" s="51" t="s">
        <v>85</v>
      </c>
      <c r="H4" s="52">
        <v>4112000</v>
      </c>
      <c r="I4" s="152"/>
      <c r="J4" s="54">
        <v>0</v>
      </c>
      <c r="K4" s="135"/>
      <c r="L4" s="132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1:137" s="36" customFormat="1" ht="21.6" x14ac:dyDescent="0.3">
      <c r="A5" s="37" t="s">
        <v>12</v>
      </c>
      <c r="B5" s="14">
        <v>3462900</v>
      </c>
      <c r="C5" s="14">
        <v>2735080</v>
      </c>
      <c r="D5" s="154"/>
      <c r="E5" s="148"/>
      <c r="F5" s="148"/>
      <c r="G5" s="51" t="s">
        <v>86</v>
      </c>
      <c r="H5" s="52">
        <v>3039000</v>
      </c>
      <c r="I5" s="152"/>
      <c r="J5" s="144">
        <v>17000</v>
      </c>
      <c r="K5" s="135"/>
      <c r="L5" s="13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</row>
    <row r="6" spans="1:137" s="36" customFormat="1" x14ac:dyDescent="0.3">
      <c r="A6" s="37"/>
      <c r="B6" s="14"/>
      <c r="C6" s="14"/>
      <c r="D6" s="154"/>
      <c r="E6" s="148"/>
      <c r="F6" s="148"/>
      <c r="G6" s="51" t="s">
        <v>13</v>
      </c>
      <c r="H6" s="52">
        <v>749000</v>
      </c>
      <c r="I6" s="152"/>
      <c r="J6" s="144"/>
      <c r="K6" s="135"/>
      <c r="L6" s="13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</row>
    <row r="7" spans="1:137" x14ac:dyDescent="0.3">
      <c r="A7" s="2" t="s">
        <v>2</v>
      </c>
      <c r="B7" s="8">
        <v>2288880</v>
      </c>
      <c r="C7" s="14">
        <v>2244220</v>
      </c>
      <c r="D7" s="154"/>
      <c r="E7" s="148"/>
      <c r="F7" s="148"/>
      <c r="G7" s="51" t="s">
        <v>2</v>
      </c>
      <c r="H7" s="52">
        <v>1423000</v>
      </c>
      <c r="I7" s="152"/>
      <c r="J7" s="55">
        <v>0</v>
      </c>
      <c r="K7" s="135"/>
      <c r="L7" s="13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</row>
    <row r="8" spans="1:137" x14ac:dyDescent="0.3">
      <c r="A8" s="2" t="s">
        <v>2</v>
      </c>
      <c r="B8" s="8"/>
      <c r="C8" s="21"/>
      <c r="D8" s="154"/>
      <c r="E8" s="148"/>
      <c r="F8" s="148"/>
      <c r="G8" s="51" t="s">
        <v>41</v>
      </c>
      <c r="H8" s="52">
        <v>436000</v>
      </c>
      <c r="I8" s="152"/>
      <c r="J8" s="55">
        <v>0</v>
      </c>
      <c r="K8" s="135"/>
      <c r="L8" s="13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</row>
    <row r="9" spans="1:137" x14ac:dyDescent="0.3">
      <c r="A9" s="2" t="s">
        <v>2</v>
      </c>
      <c r="B9" s="8"/>
      <c r="C9" s="14"/>
      <c r="D9" s="155"/>
      <c r="E9" s="120"/>
      <c r="F9" s="120"/>
      <c r="G9" s="51" t="s">
        <v>42</v>
      </c>
      <c r="H9" s="52">
        <v>635000</v>
      </c>
      <c r="I9" s="126"/>
      <c r="J9" s="108">
        <v>36000</v>
      </c>
      <c r="K9" s="136"/>
      <c r="L9" s="133"/>
      <c r="M9" s="9"/>
      <c r="N9" s="9"/>
      <c r="O9" s="9"/>
      <c r="P9" s="9"/>
      <c r="Q9" s="13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</row>
    <row r="10" spans="1:137" s="38" customFormat="1" ht="28.8" x14ac:dyDescent="0.3">
      <c r="A10" s="33" t="s">
        <v>4</v>
      </c>
      <c r="B10" s="14">
        <v>1748280</v>
      </c>
      <c r="C10" s="14"/>
      <c r="D10" s="53" t="s">
        <v>102</v>
      </c>
      <c r="E10" s="101">
        <v>923571531</v>
      </c>
      <c r="F10" s="74" t="s">
        <v>110</v>
      </c>
      <c r="G10" s="51" t="s">
        <v>99</v>
      </c>
      <c r="H10" s="52">
        <v>729000</v>
      </c>
      <c r="I10" s="54">
        <v>729000</v>
      </c>
      <c r="J10" s="54">
        <v>0</v>
      </c>
      <c r="K10" s="88">
        <v>729000</v>
      </c>
      <c r="L10" s="94">
        <v>44377</v>
      </c>
      <c r="M10" s="42"/>
      <c r="N10" s="42"/>
      <c r="O10" s="42"/>
      <c r="P10" s="42"/>
      <c r="Q10" s="137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</row>
    <row r="11" spans="1:137" s="38" customFormat="1" ht="33.75" customHeight="1" x14ac:dyDescent="0.3">
      <c r="A11" s="33" t="s">
        <v>4</v>
      </c>
      <c r="B11" s="14"/>
      <c r="C11" s="14"/>
      <c r="D11" s="68" t="s">
        <v>94</v>
      </c>
      <c r="E11" s="102">
        <v>976998499</v>
      </c>
      <c r="F11" s="74" t="s">
        <v>111</v>
      </c>
      <c r="G11" s="51" t="s">
        <v>76</v>
      </c>
      <c r="H11" s="52">
        <v>804000</v>
      </c>
      <c r="I11" s="72">
        <v>804000</v>
      </c>
      <c r="J11" s="107">
        <v>0</v>
      </c>
      <c r="K11" s="89">
        <v>804000</v>
      </c>
      <c r="L11" s="95">
        <v>44377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</row>
    <row r="12" spans="1:137" s="38" customFormat="1" ht="28.8" x14ac:dyDescent="0.3">
      <c r="A12" s="33" t="s">
        <v>4</v>
      </c>
      <c r="B12" s="14"/>
      <c r="C12" s="14"/>
      <c r="D12" s="53" t="s">
        <v>5</v>
      </c>
      <c r="E12" s="81" t="s">
        <v>142</v>
      </c>
      <c r="F12" s="74" t="s">
        <v>112</v>
      </c>
      <c r="G12" s="51" t="s">
        <v>61</v>
      </c>
      <c r="H12" s="52">
        <v>86000</v>
      </c>
      <c r="I12" s="54">
        <v>86000</v>
      </c>
      <c r="J12" s="54">
        <v>0</v>
      </c>
      <c r="K12" s="88">
        <v>86000</v>
      </c>
      <c r="L12" s="94">
        <v>44377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</row>
    <row r="13" spans="1:137" s="38" customFormat="1" ht="15" customHeight="1" x14ac:dyDescent="0.3">
      <c r="A13" s="33"/>
      <c r="B13" s="14"/>
      <c r="C13" s="14"/>
      <c r="D13" s="145" t="s">
        <v>60</v>
      </c>
      <c r="E13" s="123" t="s">
        <v>100</v>
      </c>
      <c r="F13" s="119" t="s">
        <v>113</v>
      </c>
      <c r="G13" s="51" t="s">
        <v>62</v>
      </c>
      <c r="H13" s="52">
        <v>86000</v>
      </c>
      <c r="I13" s="125">
        <v>327000</v>
      </c>
      <c r="J13" s="125">
        <v>0</v>
      </c>
      <c r="K13" s="134">
        <v>327000</v>
      </c>
      <c r="L13" s="131">
        <v>44316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</row>
    <row r="14" spans="1:137" s="38" customFormat="1" ht="17.100000000000001" customHeight="1" x14ac:dyDescent="0.3">
      <c r="A14" s="33"/>
      <c r="B14" s="14"/>
      <c r="C14" s="14"/>
      <c r="D14" s="147"/>
      <c r="E14" s="124"/>
      <c r="F14" s="120"/>
      <c r="G14" s="51" t="s">
        <v>63</v>
      </c>
      <c r="H14" s="52">
        <v>241000</v>
      </c>
      <c r="I14" s="126"/>
      <c r="J14" s="126"/>
      <c r="K14" s="136"/>
      <c r="L14" s="13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</row>
    <row r="15" spans="1:137" ht="31.8" x14ac:dyDescent="0.3">
      <c r="A15" s="2" t="s">
        <v>19</v>
      </c>
      <c r="B15" s="8">
        <v>2701980</v>
      </c>
      <c r="C15" s="14"/>
      <c r="D15" s="145" t="s">
        <v>93</v>
      </c>
      <c r="E15" s="129">
        <v>923115552</v>
      </c>
      <c r="F15" s="116" t="s">
        <v>114</v>
      </c>
      <c r="G15" s="51" t="s">
        <v>105</v>
      </c>
      <c r="H15" s="52">
        <v>1239000</v>
      </c>
      <c r="I15" s="149">
        <v>1269000</v>
      </c>
      <c r="J15" s="125">
        <v>0</v>
      </c>
      <c r="K15" s="134">
        <v>1269000</v>
      </c>
      <c r="L15" s="131">
        <v>44377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</row>
    <row r="16" spans="1:137" x14ac:dyDescent="0.3">
      <c r="A16" s="2"/>
      <c r="B16" s="8"/>
      <c r="C16" s="14"/>
      <c r="D16" s="147"/>
      <c r="E16" s="130"/>
      <c r="F16" s="117"/>
      <c r="G16" s="51" t="s">
        <v>88</v>
      </c>
      <c r="H16" s="52">
        <v>30000</v>
      </c>
      <c r="I16" s="151"/>
      <c r="J16" s="126"/>
      <c r="K16" s="136"/>
      <c r="L16" s="13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</row>
    <row r="17" spans="1:137" ht="28.8" x14ac:dyDescent="0.3">
      <c r="A17" s="2"/>
      <c r="B17" s="8"/>
      <c r="C17" s="14"/>
      <c r="D17" s="53" t="s">
        <v>103</v>
      </c>
      <c r="E17" s="103">
        <v>976997956</v>
      </c>
      <c r="F17" s="73" t="s">
        <v>115</v>
      </c>
      <c r="G17" s="51" t="s">
        <v>91</v>
      </c>
      <c r="H17" s="52">
        <v>182000</v>
      </c>
      <c r="I17" s="55">
        <v>182000</v>
      </c>
      <c r="J17" s="55">
        <v>0</v>
      </c>
      <c r="K17" s="90">
        <v>182000</v>
      </c>
      <c r="L17" s="96">
        <v>44347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</row>
    <row r="18" spans="1:137" ht="29.1" customHeight="1" x14ac:dyDescent="0.3">
      <c r="A18" s="2" t="s">
        <v>19</v>
      </c>
      <c r="B18" s="8"/>
      <c r="C18" s="14"/>
      <c r="D18" s="68" t="s">
        <v>51</v>
      </c>
      <c r="E18" s="80" t="s">
        <v>59</v>
      </c>
      <c r="F18" s="71" t="s">
        <v>116</v>
      </c>
      <c r="G18" s="56" t="s">
        <v>84</v>
      </c>
      <c r="H18" s="75">
        <v>763000</v>
      </c>
      <c r="I18" s="69">
        <v>763000</v>
      </c>
      <c r="J18" s="109">
        <v>0</v>
      </c>
      <c r="K18" s="91">
        <v>763000</v>
      </c>
      <c r="L18" s="97">
        <v>44347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</row>
    <row r="19" spans="1:137" ht="24" customHeight="1" x14ac:dyDescent="0.3">
      <c r="A19" s="2">
        <v>70</v>
      </c>
      <c r="B19" s="8"/>
      <c r="C19" s="14"/>
      <c r="D19" s="146" t="s">
        <v>92</v>
      </c>
      <c r="E19" s="127" t="s">
        <v>98</v>
      </c>
      <c r="F19" s="118" t="s">
        <v>117</v>
      </c>
      <c r="G19" s="51" t="s">
        <v>136</v>
      </c>
      <c r="H19" s="52">
        <v>440000</v>
      </c>
      <c r="I19" s="138">
        <v>572000</v>
      </c>
      <c r="J19" s="113">
        <v>140000</v>
      </c>
      <c r="K19" s="110">
        <v>432000</v>
      </c>
      <c r="L19" s="141">
        <v>44377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</row>
    <row r="20" spans="1:137" x14ac:dyDescent="0.3">
      <c r="A20" s="2"/>
      <c r="B20" s="8"/>
      <c r="C20" s="14"/>
      <c r="D20" s="146"/>
      <c r="E20" s="128"/>
      <c r="F20" s="118"/>
      <c r="G20" s="51" t="s">
        <v>89</v>
      </c>
      <c r="H20" s="52">
        <v>23000</v>
      </c>
      <c r="I20" s="138"/>
      <c r="J20" s="114"/>
      <c r="K20" s="111"/>
      <c r="L20" s="14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</row>
    <row r="21" spans="1:137" x14ac:dyDescent="0.3">
      <c r="A21" s="2"/>
      <c r="B21" s="8"/>
      <c r="C21" s="14"/>
      <c r="D21" s="147"/>
      <c r="E21" s="122"/>
      <c r="F21" s="118"/>
      <c r="G21" s="51" t="s">
        <v>90</v>
      </c>
      <c r="H21" s="52">
        <v>109000</v>
      </c>
      <c r="I21" s="138"/>
      <c r="J21" s="115"/>
      <c r="K21" s="112"/>
      <c r="L21" s="14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</row>
    <row r="22" spans="1:137" ht="25.5" customHeight="1" x14ac:dyDescent="0.3">
      <c r="A22" s="2" t="s">
        <v>19</v>
      </c>
      <c r="B22" s="8"/>
      <c r="C22" s="14"/>
      <c r="D22" s="145" t="s">
        <v>43</v>
      </c>
      <c r="E22" s="121">
        <v>976998391</v>
      </c>
      <c r="F22" s="119" t="s">
        <v>118</v>
      </c>
      <c r="G22" s="51" t="s">
        <v>104</v>
      </c>
      <c r="H22" s="52">
        <v>306000</v>
      </c>
      <c r="I22" s="139">
        <v>337000</v>
      </c>
      <c r="J22" s="113"/>
      <c r="K22" s="110">
        <v>337000</v>
      </c>
      <c r="L22" s="141">
        <v>44377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</row>
    <row r="23" spans="1:137" x14ac:dyDescent="0.3">
      <c r="A23" s="2"/>
      <c r="B23" s="8"/>
      <c r="C23" s="14"/>
      <c r="D23" s="147"/>
      <c r="E23" s="122"/>
      <c r="F23" s="120"/>
      <c r="G23" s="51" t="s">
        <v>89</v>
      </c>
      <c r="H23" s="52">
        <v>31000</v>
      </c>
      <c r="I23" s="140"/>
      <c r="J23" s="115"/>
      <c r="K23" s="112"/>
      <c r="L23" s="14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</row>
    <row r="24" spans="1:137" ht="18.600000000000001" customHeight="1" x14ac:dyDescent="0.3">
      <c r="A24" s="2" t="s">
        <v>19</v>
      </c>
      <c r="B24" s="8"/>
      <c r="C24" s="14"/>
      <c r="D24" s="53" t="s">
        <v>20</v>
      </c>
      <c r="E24" s="102">
        <v>976998421</v>
      </c>
      <c r="F24" s="74" t="s">
        <v>119</v>
      </c>
      <c r="G24" s="51" t="s">
        <v>21</v>
      </c>
      <c r="H24" s="52">
        <v>304000</v>
      </c>
      <c r="I24" s="55">
        <v>304000</v>
      </c>
      <c r="J24" s="55">
        <v>0</v>
      </c>
      <c r="K24" s="90">
        <v>304000</v>
      </c>
      <c r="L24" s="96">
        <v>44377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</row>
    <row r="25" spans="1:137" s="36" customFormat="1" ht="28.5" customHeight="1" x14ac:dyDescent="0.3">
      <c r="A25" s="37" t="s">
        <v>6</v>
      </c>
      <c r="B25" s="14">
        <v>2756040</v>
      </c>
      <c r="C25" s="14"/>
      <c r="D25" s="53" t="s">
        <v>7</v>
      </c>
      <c r="E25" s="102">
        <v>876998912</v>
      </c>
      <c r="F25" s="84" t="s">
        <v>120</v>
      </c>
      <c r="G25" s="51" t="s">
        <v>32</v>
      </c>
      <c r="H25" s="52">
        <v>1320000</v>
      </c>
      <c r="I25" s="52">
        <v>1320000</v>
      </c>
      <c r="J25" s="55">
        <v>47000</v>
      </c>
      <c r="K25" s="100">
        <v>1273000</v>
      </c>
      <c r="L25" s="96">
        <v>44377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</row>
    <row r="26" spans="1:137" s="36" customFormat="1" ht="28.5" customHeight="1" x14ac:dyDescent="0.3">
      <c r="A26" s="37" t="s">
        <v>6</v>
      </c>
      <c r="B26" s="14"/>
      <c r="C26" s="14"/>
      <c r="D26" s="53" t="s">
        <v>8</v>
      </c>
      <c r="E26" s="102">
        <v>976998863</v>
      </c>
      <c r="F26" s="83" t="s">
        <v>121</v>
      </c>
      <c r="G26" s="51" t="s">
        <v>33</v>
      </c>
      <c r="H26" s="52">
        <v>483000</v>
      </c>
      <c r="I26" s="52">
        <v>483000</v>
      </c>
      <c r="J26" s="55">
        <v>0</v>
      </c>
      <c r="K26" s="100">
        <v>483000</v>
      </c>
      <c r="L26" s="96">
        <v>44347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</row>
    <row r="27" spans="1:137" s="36" customFormat="1" ht="30" customHeight="1" x14ac:dyDescent="0.3">
      <c r="A27" s="37" t="s">
        <v>6</v>
      </c>
      <c r="B27" s="14"/>
      <c r="C27" s="14"/>
      <c r="D27" s="57" t="s">
        <v>9</v>
      </c>
      <c r="E27" s="102">
        <v>976998650</v>
      </c>
      <c r="F27" s="74" t="s">
        <v>122</v>
      </c>
      <c r="G27" s="51" t="s">
        <v>34</v>
      </c>
      <c r="H27" s="52">
        <v>264000</v>
      </c>
      <c r="I27" s="52">
        <v>264000</v>
      </c>
      <c r="J27" s="55">
        <v>0</v>
      </c>
      <c r="K27" s="100">
        <v>264000</v>
      </c>
      <c r="L27" s="96">
        <v>44347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</row>
    <row r="28" spans="1:137" s="36" customFormat="1" ht="28.8" x14ac:dyDescent="0.3">
      <c r="A28" s="37" t="s">
        <v>6</v>
      </c>
      <c r="B28" s="14"/>
      <c r="C28" s="14"/>
      <c r="D28" s="53" t="s">
        <v>10</v>
      </c>
      <c r="E28" s="102">
        <v>976988647</v>
      </c>
      <c r="F28" s="74" t="s">
        <v>123</v>
      </c>
      <c r="G28" s="51" t="s">
        <v>75</v>
      </c>
      <c r="H28" s="52">
        <v>504000</v>
      </c>
      <c r="I28" s="52">
        <v>504000</v>
      </c>
      <c r="J28" s="55">
        <v>0</v>
      </c>
      <c r="K28" s="100">
        <v>504000</v>
      </c>
      <c r="L28" s="96">
        <v>44377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</row>
    <row r="29" spans="1:137" s="36" customFormat="1" ht="31.8" x14ac:dyDescent="0.3">
      <c r="A29" s="37" t="s">
        <v>6</v>
      </c>
      <c r="B29" s="14"/>
      <c r="C29" s="14"/>
      <c r="D29" s="53" t="s">
        <v>11</v>
      </c>
      <c r="E29" s="102">
        <v>976998774</v>
      </c>
      <c r="F29" s="84" t="s">
        <v>124</v>
      </c>
      <c r="G29" s="51" t="s">
        <v>35</v>
      </c>
      <c r="H29" s="52">
        <v>541000</v>
      </c>
      <c r="I29" s="52">
        <v>541000</v>
      </c>
      <c r="J29" s="55">
        <v>64000</v>
      </c>
      <c r="K29" s="100">
        <v>477000</v>
      </c>
      <c r="L29" s="96">
        <v>44377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</row>
    <row r="30" spans="1:137" s="7" customFormat="1" ht="28.8" x14ac:dyDescent="0.3">
      <c r="A30" s="17" t="s">
        <v>22</v>
      </c>
      <c r="B30" s="8">
        <v>3098760</v>
      </c>
      <c r="C30" s="14"/>
      <c r="D30" s="53" t="s">
        <v>23</v>
      </c>
      <c r="E30" s="102">
        <v>976985745</v>
      </c>
      <c r="F30" s="74" t="s">
        <v>125</v>
      </c>
      <c r="G30" s="51" t="s">
        <v>31</v>
      </c>
      <c r="H30" s="52">
        <v>993000</v>
      </c>
      <c r="I30" s="52">
        <v>993000</v>
      </c>
      <c r="J30" s="54">
        <v>0</v>
      </c>
      <c r="K30" s="100">
        <v>993000</v>
      </c>
      <c r="L30" s="94">
        <v>44316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</row>
    <row r="31" spans="1:137" s="7" customFormat="1" ht="28.8" x14ac:dyDescent="0.3">
      <c r="A31" s="17" t="s">
        <v>22</v>
      </c>
      <c r="B31" s="8"/>
      <c r="C31" s="14"/>
      <c r="D31" s="53" t="s">
        <v>39</v>
      </c>
      <c r="E31" s="104">
        <v>976998995</v>
      </c>
      <c r="F31" s="74" t="s">
        <v>126</v>
      </c>
      <c r="G31" s="51" t="s">
        <v>28</v>
      </c>
      <c r="H31" s="52">
        <v>514000</v>
      </c>
      <c r="I31" s="52">
        <v>514000</v>
      </c>
      <c r="J31" s="54">
        <v>0</v>
      </c>
      <c r="K31" s="100">
        <v>514000</v>
      </c>
      <c r="L31" s="94">
        <v>44377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</row>
    <row r="32" spans="1:137" s="7" customFormat="1" ht="29.1" customHeight="1" x14ac:dyDescent="0.3">
      <c r="A32" s="17" t="s">
        <v>22</v>
      </c>
      <c r="B32" s="8"/>
      <c r="C32" s="14"/>
      <c r="D32" s="68" t="s">
        <v>38</v>
      </c>
      <c r="E32" s="102">
        <v>976999215</v>
      </c>
      <c r="F32" s="74" t="s">
        <v>127</v>
      </c>
      <c r="G32" s="51" t="s">
        <v>37</v>
      </c>
      <c r="H32" s="52">
        <v>1987000</v>
      </c>
      <c r="I32" s="70">
        <v>1987000</v>
      </c>
      <c r="J32" s="54">
        <v>0</v>
      </c>
      <c r="K32" s="92">
        <v>1987000</v>
      </c>
      <c r="L32" s="95">
        <v>44347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</row>
    <row r="33" spans="1:137" s="36" customFormat="1" ht="52.2" x14ac:dyDescent="0.3">
      <c r="A33" s="37" t="s">
        <v>25</v>
      </c>
      <c r="B33" s="14">
        <v>2627520</v>
      </c>
      <c r="C33" s="14"/>
      <c r="D33" s="59" t="s">
        <v>26</v>
      </c>
      <c r="E33" s="102">
        <v>911951339</v>
      </c>
      <c r="F33" s="74" t="s">
        <v>128</v>
      </c>
      <c r="G33" s="51" t="s">
        <v>96</v>
      </c>
      <c r="H33" s="52">
        <v>2921000</v>
      </c>
      <c r="I33" s="60">
        <v>2921000</v>
      </c>
      <c r="J33" s="55">
        <v>0</v>
      </c>
      <c r="K33" s="93">
        <v>2921000</v>
      </c>
      <c r="L33" s="94">
        <v>44377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</row>
    <row r="34" spans="1:137" s="3" customFormat="1" ht="28.8" x14ac:dyDescent="0.3">
      <c r="A34" s="17" t="s">
        <v>14</v>
      </c>
      <c r="B34" s="8">
        <v>2321520</v>
      </c>
      <c r="C34" s="14"/>
      <c r="D34" s="53" t="s">
        <v>18</v>
      </c>
      <c r="E34" s="102">
        <v>976999509</v>
      </c>
      <c r="F34" s="74" t="s">
        <v>129</v>
      </c>
      <c r="G34" s="51" t="s">
        <v>36</v>
      </c>
      <c r="H34" s="52">
        <v>547000</v>
      </c>
      <c r="I34" s="52">
        <v>547000</v>
      </c>
      <c r="J34" s="54">
        <v>0</v>
      </c>
      <c r="K34" s="100">
        <v>547000</v>
      </c>
      <c r="L34" s="94">
        <v>44377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</row>
    <row r="35" spans="1:137" s="3" customFormat="1" ht="30.6" customHeight="1" x14ac:dyDescent="0.3">
      <c r="A35" s="17" t="s">
        <v>14</v>
      </c>
      <c r="B35" s="8"/>
      <c r="C35" s="14"/>
      <c r="D35" s="53" t="s">
        <v>16</v>
      </c>
      <c r="E35" s="104">
        <v>976999517</v>
      </c>
      <c r="F35" s="74" t="s">
        <v>130</v>
      </c>
      <c r="G35" s="51" t="s">
        <v>17</v>
      </c>
      <c r="H35" s="52">
        <v>206000</v>
      </c>
      <c r="I35" s="52">
        <v>206000</v>
      </c>
      <c r="J35" s="54">
        <v>4000</v>
      </c>
      <c r="K35" s="100">
        <v>202000</v>
      </c>
      <c r="L35" s="94">
        <v>44377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</row>
    <row r="36" spans="1:137" s="3" customFormat="1" ht="42" x14ac:dyDescent="0.3">
      <c r="A36" s="17" t="s">
        <v>14</v>
      </c>
      <c r="B36" s="8"/>
      <c r="C36" s="14"/>
      <c r="D36" s="145" t="s">
        <v>15</v>
      </c>
      <c r="E36" s="121">
        <v>876999102</v>
      </c>
      <c r="F36" s="119" t="s">
        <v>131</v>
      </c>
      <c r="G36" s="61" t="s">
        <v>108</v>
      </c>
      <c r="H36" s="52">
        <v>1932000</v>
      </c>
      <c r="I36" s="149">
        <v>2030000</v>
      </c>
      <c r="J36" s="125">
        <v>0</v>
      </c>
      <c r="K36" s="134">
        <v>2030000</v>
      </c>
      <c r="L36" s="131">
        <v>44347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</row>
    <row r="37" spans="1:137" s="34" customFormat="1" ht="17.100000000000001" customHeight="1" x14ac:dyDescent="0.3">
      <c r="A37" s="33" t="s">
        <v>29</v>
      </c>
      <c r="B37" s="14"/>
      <c r="C37" s="14"/>
      <c r="D37" s="146"/>
      <c r="E37" s="128"/>
      <c r="F37" s="148"/>
      <c r="G37" s="51" t="s">
        <v>40</v>
      </c>
      <c r="H37" s="52">
        <v>21000</v>
      </c>
      <c r="I37" s="150"/>
      <c r="J37" s="152"/>
      <c r="K37" s="135"/>
      <c r="L37" s="13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</row>
    <row r="38" spans="1:137" s="34" customFormat="1" ht="17.25" customHeight="1" x14ac:dyDescent="0.3">
      <c r="A38" s="33" t="s">
        <v>29</v>
      </c>
      <c r="B38" s="14"/>
      <c r="C38" s="14"/>
      <c r="D38" s="147"/>
      <c r="E38" s="122"/>
      <c r="F38" s="120"/>
      <c r="G38" s="51" t="s">
        <v>77</v>
      </c>
      <c r="H38" s="52">
        <v>77000</v>
      </c>
      <c r="I38" s="151"/>
      <c r="J38" s="126"/>
      <c r="K38" s="136"/>
      <c r="L38" s="133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</row>
    <row r="39" spans="1:137" s="34" customFormat="1" ht="52.2" x14ac:dyDescent="0.3">
      <c r="A39" s="33" t="s">
        <v>29</v>
      </c>
      <c r="B39" s="14">
        <v>1730940</v>
      </c>
      <c r="C39" s="14"/>
      <c r="D39" s="68" t="s">
        <v>30</v>
      </c>
      <c r="E39" s="105">
        <v>976999150</v>
      </c>
      <c r="F39" s="86" t="s">
        <v>132</v>
      </c>
      <c r="G39" s="51" t="s">
        <v>78</v>
      </c>
      <c r="H39" s="52">
        <v>1878000</v>
      </c>
      <c r="I39" s="70">
        <v>1878000</v>
      </c>
      <c r="J39" s="107">
        <v>0</v>
      </c>
      <c r="K39" s="92">
        <v>1878000</v>
      </c>
      <c r="L39" s="95">
        <v>44316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</row>
    <row r="40" spans="1:137" s="36" customFormat="1" ht="28.8" x14ac:dyDescent="0.3">
      <c r="A40" s="35" t="s">
        <v>29</v>
      </c>
      <c r="B40" s="15">
        <v>742560</v>
      </c>
      <c r="C40" s="15"/>
      <c r="D40" s="53" t="s">
        <v>95</v>
      </c>
      <c r="E40" s="82" t="s">
        <v>97</v>
      </c>
      <c r="F40" s="74" t="s">
        <v>133</v>
      </c>
      <c r="G40" s="51" t="s">
        <v>87</v>
      </c>
      <c r="H40" s="52">
        <v>824000</v>
      </c>
      <c r="I40" s="55">
        <v>824000</v>
      </c>
      <c r="J40" s="55">
        <v>0</v>
      </c>
      <c r="K40" s="90">
        <v>824000</v>
      </c>
      <c r="L40" s="96">
        <v>44347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</row>
    <row r="41" spans="1:137" s="45" customFormat="1" ht="28.8" x14ac:dyDescent="0.3">
      <c r="A41" s="2" t="s">
        <v>137</v>
      </c>
      <c r="B41" s="8">
        <v>416000</v>
      </c>
      <c r="C41" s="14">
        <v>700000</v>
      </c>
      <c r="D41" s="76" t="s">
        <v>138</v>
      </c>
      <c r="E41" s="106">
        <v>974751585</v>
      </c>
      <c r="F41" s="85" t="s">
        <v>139</v>
      </c>
      <c r="G41" s="77" t="s">
        <v>137</v>
      </c>
      <c r="H41" s="78">
        <v>676000</v>
      </c>
      <c r="I41" s="79">
        <v>676000</v>
      </c>
      <c r="J41" s="79"/>
      <c r="K41" s="90"/>
      <c r="L41" s="98" t="s">
        <v>139</v>
      </c>
    </row>
    <row r="42" spans="1:137" x14ac:dyDescent="0.3">
      <c r="D42" s="43"/>
      <c r="E42" s="9"/>
      <c r="F42" s="9"/>
      <c r="J42" s="9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</row>
    <row r="43" spans="1:137" s="45" customFormat="1" x14ac:dyDescent="0.3">
      <c r="B43" s="11"/>
      <c r="C43" s="11"/>
      <c r="D43" s="4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</row>
    <row r="44" spans="1:137" x14ac:dyDescent="0.3">
      <c r="A44" t="s">
        <v>47</v>
      </c>
      <c r="E44" s="9"/>
      <c r="F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</row>
    <row r="45" spans="1:137" x14ac:dyDescent="0.3">
      <c r="A45" t="s">
        <v>68</v>
      </c>
      <c r="E45" s="9"/>
      <c r="F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</row>
    <row r="46" spans="1:137" s="45" customFormat="1" x14ac:dyDescent="0.3">
      <c r="B46" s="11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</row>
    <row r="47" spans="1:137" s="45" customFormat="1" x14ac:dyDescent="0.3">
      <c r="B47" s="11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</row>
    <row r="48" spans="1:137" x14ac:dyDescent="0.3">
      <c r="A48" t="s">
        <v>46</v>
      </c>
      <c r="D48" s="43"/>
      <c r="E48" s="9"/>
      <c r="F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</row>
    <row r="49" spans="1:130" x14ac:dyDescent="0.3">
      <c r="B49" s="11" t="s">
        <v>49</v>
      </c>
      <c r="C49" s="20">
        <v>8</v>
      </c>
      <c r="E49" s="9"/>
      <c r="F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</row>
    <row r="50" spans="1:130" x14ac:dyDescent="0.3">
      <c r="B50" s="11" t="s">
        <v>48</v>
      </c>
      <c r="C50" s="20">
        <v>70.8</v>
      </c>
      <c r="E50" s="9"/>
      <c r="F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</row>
    <row r="51" spans="1:130" x14ac:dyDescent="0.3">
      <c r="A51" t="s">
        <v>64</v>
      </c>
      <c r="E51" s="9"/>
      <c r="F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</row>
    <row r="52" spans="1:130" s="45" customFormat="1" x14ac:dyDescent="0.3"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</row>
    <row r="53" spans="1:130" s="45" customFormat="1" x14ac:dyDescent="0.3">
      <c r="B53" s="11"/>
      <c r="C53" s="11"/>
      <c r="D53" s="6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</row>
    <row r="54" spans="1:130" s="45" customFormat="1" x14ac:dyDescent="0.3"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</row>
    <row r="55" spans="1:130" s="45" customFormat="1" x14ac:dyDescent="0.3"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</row>
    <row r="56" spans="1:130" s="45" customFormat="1" x14ac:dyDescent="0.3"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</row>
    <row r="57" spans="1:130" x14ac:dyDescent="0.3">
      <c r="E57" s="9"/>
      <c r="F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</row>
    <row r="58" spans="1:130" x14ac:dyDescent="0.3">
      <c r="D58" s="41"/>
      <c r="E58" s="9"/>
      <c r="F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</row>
    <row r="59" spans="1:130" x14ac:dyDescent="0.3">
      <c r="A59" t="s">
        <v>67</v>
      </c>
      <c r="B59"/>
      <c r="C59"/>
      <c r="E59" s="9"/>
      <c r="F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</row>
    <row r="60" spans="1:130" x14ac:dyDescent="0.3">
      <c r="B60"/>
      <c r="C60" s="4" t="s">
        <v>56</v>
      </c>
      <c r="D60" s="63"/>
      <c r="E60" s="9"/>
      <c r="F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</row>
    <row r="61" spans="1:130" x14ac:dyDescent="0.3">
      <c r="A61" s="2" t="s">
        <v>52</v>
      </c>
      <c r="B61" s="2"/>
      <c r="C61" s="2">
        <v>1485</v>
      </c>
      <c r="D61" s="63"/>
      <c r="E61" s="9"/>
      <c r="F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</row>
    <row r="62" spans="1:130" x14ac:dyDescent="0.3">
      <c r="A62" s="2" t="s">
        <v>53</v>
      </c>
      <c r="B62" s="2"/>
      <c r="C62" s="2">
        <v>3228</v>
      </c>
      <c r="D62" s="64"/>
      <c r="E62" s="9"/>
      <c r="F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</row>
    <row r="63" spans="1:130" x14ac:dyDescent="0.3">
      <c r="A63" s="2"/>
      <c r="B63" s="2" t="s">
        <v>19</v>
      </c>
      <c r="C63" s="2">
        <v>2213</v>
      </c>
      <c r="D63" s="64"/>
      <c r="E63" s="9"/>
      <c r="F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</row>
    <row r="64" spans="1:130" x14ac:dyDescent="0.3">
      <c r="A64" s="2"/>
      <c r="B64" s="2" t="s">
        <v>54</v>
      </c>
      <c r="C64" s="2">
        <v>690</v>
      </c>
      <c r="D64" s="64"/>
      <c r="E64" s="9"/>
      <c r="F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</row>
    <row r="65" spans="1:137" x14ac:dyDescent="0.3">
      <c r="A65" s="2"/>
      <c r="B65" s="2" t="s">
        <v>55</v>
      </c>
      <c r="C65" s="2">
        <v>325</v>
      </c>
      <c r="D65" s="64"/>
      <c r="E65" s="9"/>
      <c r="F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</row>
    <row r="66" spans="1:137" x14ac:dyDescent="0.3">
      <c r="A66" s="2"/>
      <c r="B66" s="2"/>
      <c r="C66" s="2">
        <f>SUM(C61:C62)</f>
        <v>4713</v>
      </c>
      <c r="D66" s="64"/>
      <c r="E66" s="9"/>
      <c r="F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</row>
    <row r="67" spans="1:137" x14ac:dyDescent="0.3">
      <c r="D67" s="64"/>
      <c r="E67" s="9"/>
      <c r="F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</row>
    <row r="68" spans="1:137" x14ac:dyDescent="0.3">
      <c r="E68" s="9"/>
      <c r="F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</row>
    <row r="69" spans="1:137" x14ac:dyDescent="0.3">
      <c r="A69" t="s">
        <v>66</v>
      </c>
      <c r="B69" s="18"/>
      <c r="D69" s="65"/>
      <c r="E69" s="9"/>
      <c r="F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</row>
    <row r="70" spans="1:137" x14ac:dyDescent="0.3">
      <c r="A70" t="s">
        <v>57</v>
      </c>
      <c r="B70" s="18">
        <v>14.83</v>
      </c>
      <c r="C70" s="7">
        <f>1483/41.24</f>
        <v>35.960232783705138</v>
      </c>
      <c r="D70" s="65"/>
      <c r="E70" s="9"/>
      <c r="F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</row>
    <row r="71" spans="1:137" x14ac:dyDescent="0.3">
      <c r="A71" t="s">
        <v>58</v>
      </c>
      <c r="B71" s="18">
        <v>26.41</v>
      </c>
      <c r="C71" s="7">
        <f>2641/41.26</f>
        <v>64.008725157537569</v>
      </c>
      <c r="D71" s="65"/>
      <c r="E71" s="9"/>
      <c r="F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</row>
    <row r="72" spans="1:137" x14ac:dyDescent="0.3">
      <c r="B72" s="18"/>
      <c r="C72" s="22">
        <f>SUM(C70:C71)</f>
        <v>99.968957941242707</v>
      </c>
      <c r="D72" s="65"/>
      <c r="E72" s="9"/>
      <c r="F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</row>
    <row r="73" spans="1:137" x14ac:dyDescent="0.3">
      <c r="B73" s="19"/>
      <c r="D73" s="66"/>
      <c r="E73" s="9"/>
      <c r="F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</row>
    <row r="74" spans="1:137" x14ac:dyDescent="0.3">
      <c r="A74" t="s">
        <v>65</v>
      </c>
      <c r="H74" s="44"/>
      <c r="J74" s="44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</row>
    <row r="75" spans="1:137" x14ac:dyDescent="0.3">
      <c r="I75" s="44"/>
      <c r="K75" s="44"/>
      <c r="L75" s="44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</row>
    <row r="76" spans="1:137" s="23" customFormat="1" ht="43.2" x14ac:dyDescent="0.3">
      <c r="A76" s="24"/>
      <c r="B76" s="25" t="s">
        <v>69</v>
      </c>
      <c r="C76" s="25" t="s">
        <v>70</v>
      </c>
      <c r="D76" s="9"/>
      <c r="E76" s="48"/>
      <c r="F76" s="48"/>
      <c r="G76" s="44"/>
      <c r="H76" s="43"/>
      <c r="I76" s="9"/>
      <c r="J76" s="43"/>
      <c r="K76" s="9"/>
      <c r="L76" s="9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</row>
    <row r="77" spans="1:137" x14ac:dyDescent="0.3">
      <c r="A77" s="2" t="s">
        <v>61</v>
      </c>
      <c r="B77" s="8">
        <v>69901</v>
      </c>
      <c r="C77" s="26">
        <v>20.774068152233998</v>
      </c>
      <c r="H77" s="44"/>
      <c r="I77" s="43"/>
      <c r="J77" s="44"/>
      <c r="K77" s="43"/>
      <c r="L77" s="43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</row>
    <row r="78" spans="1:137" s="5" customFormat="1" x14ac:dyDescent="0.3">
      <c r="A78" s="27" t="s">
        <v>62</v>
      </c>
      <c r="B78" s="8">
        <v>69901</v>
      </c>
      <c r="C78" s="26">
        <v>20.774068152233998</v>
      </c>
      <c r="D78" s="9"/>
      <c r="E78" s="48"/>
      <c r="F78" s="48"/>
      <c r="G78" s="43"/>
      <c r="H78" s="9"/>
      <c r="I78" s="44"/>
      <c r="J78" s="9"/>
      <c r="K78" s="44"/>
      <c r="L78" s="44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</row>
    <row r="79" spans="1:137" s="23" customFormat="1" ht="28.8" x14ac:dyDescent="0.3">
      <c r="A79" s="28" t="s">
        <v>63</v>
      </c>
      <c r="B79" s="25">
        <v>196680</v>
      </c>
      <c r="C79" s="29">
        <v>58.451863695532005</v>
      </c>
      <c r="D79" s="9"/>
      <c r="E79" s="48"/>
      <c r="F79" s="48"/>
      <c r="G79" s="44"/>
      <c r="H79" s="9"/>
      <c r="I79" s="9"/>
      <c r="J79" s="9"/>
      <c r="K79" s="9"/>
      <c r="L79" s="9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</row>
    <row r="80" spans="1:137" x14ac:dyDescent="0.3">
      <c r="A80" s="2"/>
      <c r="B80" s="8">
        <v>336482</v>
      </c>
      <c r="C80" s="8">
        <v>100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</row>
    <row r="81" spans="1:137" x14ac:dyDescent="0.3"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</row>
    <row r="82" spans="1:137" x14ac:dyDescent="0.3">
      <c r="A82" t="s">
        <v>71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</row>
    <row r="83" spans="1:137" x14ac:dyDescent="0.3">
      <c r="A83" s="2"/>
      <c r="B83" s="8" t="s">
        <v>72</v>
      </c>
      <c r="C83" s="8" t="s">
        <v>73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</row>
    <row r="84" spans="1:137" x14ac:dyDescent="0.3">
      <c r="A84" s="2">
        <v>2015</v>
      </c>
      <c r="B84" s="8">
        <v>28441000</v>
      </c>
      <c r="C84" s="26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</row>
    <row r="85" spans="1:137" x14ac:dyDescent="0.3">
      <c r="A85" s="2">
        <v>2016</v>
      </c>
      <c r="B85" s="8">
        <v>29012000</v>
      </c>
      <c r="C85" s="32">
        <f>(B85-B84)/B84</f>
        <v>2.0076649906824656E-2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</row>
    <row r="86" spans="1:137" x14ac:dyDescent="0.3">
      <c r="A86" s="30">
        <v>2017</v>
      </c>
      <c r="B86" s="8">
        <v>28936000</v>
      </c>
      <c r="C86" s="32">
        <f>(B86-B85)/B85</f>
        <v>-2.6196056804081071E-3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</row>
    <row r="87" spans="1:137" x14ac:dyDescent="0.3">
      <c r="A87" s="17">
        <v>2018</v>
      </c>
      <c r="B87" s="31">
        <v>29732000</v>
      </c>
      <c r="C87" s="32">
        <f>(B87-B86)/B86</f>
        <v>2.7508985346972631E-2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</row>
    <row r="88" spans="1:137" x14ac:dyDescent="0.3">
      <c r="A88" s="2"/>
      <c r="B88" s="8"/>
      <c r="C88" s="26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</row>
    <row r="89" spans="1:137" x14ac:dyDescent="0.3">
      <c r="A89" s="6"/>
      <c r="B89" s="12"/>
      <c r="C89" s="12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</row>
    <row r="90" spans="1:137" x14ac:dyDescent="0.3">
      <c r="A90" s="4" t="s">
        <v>0</v>
      </c>
      <c r="B90" s="4" t="s">
        <v>79</v>
      </c>
      <c r="C90" s="10" t="s">
        <v>82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</row>
    <row r="91" spans="1:137" x14ac:dyDescent="0.3">
      <c r="A91" t="s">
        <v>2</v>
      </c>
      <c r="B91" s="39">
        <v>2346000</v>
      </c>
      <c r="C91" s="11">
        <v>2299000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</row>
    <row r="92" spans="1:137" x14ac:dyDescent="0.3">
      <c r="A92" t="s">
        <v>4</v>
      </c>
      <c r="B92" s="39">
        <v>1791000</v>
      </c>
      <c r="C92" s="11">
        <v>1791000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</row>
    <row r="93" spans="1:137" x14ac:dyDescent="0.3">
      <c r="A93" t="s">
        <v>6</v>
      </c>
      <c r="B93" s="39">
        <v>2825000</v>
      </c>
      <c r="C93" s="11">
        <v>2826000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</row>
    <row r="94" spans="1:137" x14ac:dyDescent="0.3">
      <c r="A94" t="s">
        <v>12</v>
      </c>
      <c r="B94" s="39">
        <v>3549000</v>
      </c>
      <c r="C94" s="11">
        <v>3494000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</row>
    <row r="95" spans="1:137" x14ac:dyDescent="0.3">
      <c r="A95" t="s">
        <v>29</v>
      </c>
      <c r="B95" s="39">
        <v>1775000</v>
      </c>
      <c r="C95" s="11">
        <v>1774000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</row>
    <row r="96" spans="1:137" x14ac:dyDescent="0.3">
      <c r="A96" t="s">
        <v>27</v>
      </c>
      <c r="B96" s="39">
        <v>751000</v>
      </c>
      <c r="C96" s="11">
        <v>751000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</row>
    <row r="97" spans="1:137" x14ac:dyDescent="0.3">
      <c r="A97" t="s">
        <v>14</v>
      </c>
      <c r="B97" s="39">
        <v>2380000</v>
      </c>
      <c r="C97" s="11">
        <v>2380000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</row>
    <row r="98" spans="1:137" x14ac:dyDescent="0.3">
      <c r="A98" t="s">
        <v>80</v>
      </c>
      <c r="B98" s="39">
        <v>761000</v>
      </c>
      <c r="C98" s="11">
        <v>761000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</row>
    <row r="99" spans="1:137" x14ac:dyDescent="0.3">
      <c r="A99" t="s">
        <v>19</v>
      </c>
      <c r="B99" s="39">
        <v>2769000</v>
      </c>
      <c r="C99" s="11">
        <v>2768000</v>
      </c>
    </row>
    <row r="100" spans="1:137" x14ac:dyDescent="0.3">
      <c r="A100" t="s">
        <v>22</v>
      </c>
      <c r="B100" s="39">
        <v>3176000</v>
      </c>
      <c r="C100" s="11">
        <v>3176000</v>
      </c>
    </row>
    <row r="101" spans="1:137" x14ac:dyDescent="0.3">
      <c r="A101" t="s">
        <v>24</v>
      </c>
      <c r="B101" s="39">
        <v>3790000</v>
      </c>
      <c r="C101" s="11">
        <v>3791000</v>
      </c>
    </row>
    <row r="102" spans="1:137" x14ac:dyDescent="0.3">
      <c r="A102" t="s">
        <v>25</v>
      </c>
      <c r="B102" s="39">
        <v>2693000</v>
      </c>
      <c r="C102" s="11">
        <v>2693000</v>
      </c>
    </row>
    <row r="103" spans="1:137" x14ac:dyDescent="0.3">
      <c r="A103" t="s">
        <v>81</v>
      </c>
      <c r="B103" s="39">
        <v>1126000</v>
      </c>
      <c r="C103" s="11">
        <v>1228000</v>
      </c>
    </row>
    <row r="104" spans="1:137" x14ac:dyDescent="0.3">
      <c r="B104" s="11">
        <f>SUM(B91:B103)</f>
        <v>29732000</v>
      </c>
      <c r="C104" s="11">
        <f>SUM(C91:C103)</f>
        <v>29732000</v>
      </c>
    </row>
  </sheetData>
  <mergeCells count="43">
    <mergeCell ref="J5:J6"/>
    <mergeCell ref="D36:D38"/>
    <mergeCell ref="E36:E38"/>
    <mergeCell ref="F36:F38"/>
    <mergeCell ref="I36:I38"/>
    <mergeCell ref="J36:J38"/>
    <mergeCell ref="D19:D21"/>
    <mergeCell ref="D22:D23"/>
    <mergeCell ref="I15:I16"/>
    <mergeCell ref="D15:D16"/>
    <mergeCell ref="D3:D9"/>
    <mergeCell ref="I3:I9"/>
    <mergeCell ref="I13:I14"/>
    <mergeCell ref="D13:D14"/>
    <mergeCell ref="F3:F9"/>
    <mergeCell ref="E3:E9"/>
    <mergeCell ref="L36:L38"/>
    <mergeCell ref="K36:K38"/>
    <mergeCell ref="Q9:Q10"/>
    <mergeCell ref="I19:I21"/>
    <mergeCell ref="I22:I23"/>
    <mergeCell ref="K3:K9"/>
    <mergeCell ref="L15:L16"/>
    <mergeCell ref="L19:L21"/>
    <mergeCell ref="L22:L23"/>
    <mergeCell ref="L3:L9"/>
    <mergeCell ref="L13:L14"/>
    <mergeCell ref="J22:J23"/>
    <mergeCell ref="K22:K23"/>
    <mergeCell ref="J13:J14"/>
    <mergeCell ref="K13:K14"/>
    <mergeCell ref="K15:K16"/>
    <mergeCell ref="E22:E23"/>
    <mergeCell ref="E13:E14"/>
    <mergeCell ref="F13:F14"/>
    <mergeCell ref="J15:J16"/>
    <mergeCell ref="E19:E21"/>
    <mergeCell ref="E15:E16"/>
    <mergeCell ref="K19:K21"/>
    <mergeCell ref="J19:J21"/>
    <mergeCell ref="F15:F16"/>
    <mergeCell ref="F19:F21"/>
    <mergeCell ref="F22:F23"/>
  </mergeCells>
  <hyperlinks>
    <hyperlink ref="F26" r:id="rId1" display="callto:4212.49.95080" xr:uid="{00000000-0004-0000-0000-000014000000}"/>
    <hyperlink ref="F15" r:id="rId2" display="https://bankportal.edb.com/salescustomerservice/default/jsp/customer/view/panelmanager/PanelManager.jsf" xr:uid="{00000000-0004-0000-0000-000017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Aakre, Vigdis Aanderaa</dc:creator>
  <cp:lastModifiedBy>Tone</cp:lastModifiedBy>
  <cp:lastPrinted>2021-06-16T16:10:27Z</cp:lastPrinted>
  <dcterms:created xsi:type="dcterms:W3CDTF">2014-02-18T12:40:52Z</dcterms:created>
  <dcterms:modified xsi:type="dcterms:W3CDTF">2022-02-10T11:26:04Z</dcterms:modified>
</cp:coreProperties>
</file>