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80" windowHeight="11085" activeTab="1"/>
  </bookViews>
  <sheets>
    <sheet name="Regnskapsprinsipper" sheetId="1" r:id="rId1"/>
    <sheet name="Noter 1 - 6" sheetId="2" r:id="rId2"/>
    <sheet name="Noter 7 " sheetId="3" r:id="rId3"/>
    <sheet name="Note 8" sheetId="4" r:id="rId4"/>
  </sheets>
  <definedNames/>
  <calcPr fullCalcOnLoad="1"/>
</workbook>
</file>

<file path=xl/sharedStrings.xml><?xml version="1.0" encoding="utf-8"?>
<sst xmlns="http://schemas.openxmlformats.org/spreadsheetml/2006/main" count="95" uniqueCount="88">
  <si>
    <t>Etnedal Kyrkjelege Fellesråd</t>
  </si>
  <si>
    <t>NOTER</t>
  </si>
  <si>
    <t>Kirker</t>
  </si>
  <si>
    <t>Total</t>
  </si>
  <si>
    <t>Anskaffelseskost</t>
  </si>
  <si>
    <t>Akkumulert avskrevet 1/1</t>
  </si>
  <si>
    <t>Årets avskrivning</t>
  </si>
  <si>
    <t>Akkumulert avskrevet 31/12</t>
  </si>
  <si>
    <t>Bokført verdi 31/12</t>
  </si>
  <si>
    <t>Fellesrådet disponerer gravlegater, der avkastningen skal brukes til pass og stell av graver:</t>
  </si>
  <si>
    <t>Bruk</t>
  </si>
  <si>
    <t>UB</t>
  </si>
  <si>
    <t>IB</t>
  </si>
  <si>
    <t>Etnedal kyrkjelege fellesråd har pensjonsordning i KLP i henhold til tariffavtalen.</t>
  </si>
  <si>
    <t>Gebyr</t>
  </si>
  <si>
    <t>Renter</t>
  </si>
  <si>
    <t>Samlede avsetninger og bruk av avsetninger i året</t>
  </si>
  <si>
    <t>Avsetninger</t>
  </si>
  <si>
    <t>Bruk av avsetninger</t>
  </si>
  <si>
    <t>Til avsetning senere år</t>
  </si>
  <si>
    <t>Netto avsetninger</t>
  </si>
  <si>
    <t>Disposisjonsfond</t>
  </si>
  <si>
    <t>Beholdning 01.01</t>
  </si>
  <si>
    <t>Bruk av fondet i investeringsregnskapet</t>
  </si>
  <si>
    <t>Avsetninger til fondet</t>
  </si>
  <si>
    <t>Beholdning 31.12</t>
  </si>
  <si>
    <t>Bundne driftsfond</t>
  </si>
  <si>
    <t>Bruk av fondene i driftsregnskapet - inkl omdisponering til disp fond</t>
  </si>
  <si>
    <t>Bruk av fondene i investeringsregnskapet (omdisponering disp fond)</t>
  </si>
  <si>
    <t>Avsetninger til fondene</t>
  </si>
  <si>
    <t>DEBET</t>
  </si>
  <si>
    <t>KREDIT</t>
  </si>
  <si>
    <t>Saldo 01.01 (underskudd i kapital)</t>
  </si>
  <si>
    <t>Saldo 01.01 (kapital)</t>
  </si>
  <si>
    <t>Redusert egenkapitalinnskudd KLP</t>
  </si>
  <si>
    <t>Aktivert egenkapitalinnskudd KLP</t>
  </si>
  <si>
    <t>Balanse 31.12 (kapital)</t>
  </si>
  <si>
    <t>Balanse 31.12 (underskudd i kapital)</t>
  </si>
  <si>
    <r>
      <t xml:space="preserve">Note 7 Avsetning og bruk av fond </t>
    </r>
    <r>
      <rPr>
        <b/>
        <sz val="9"/>
        <rFont val="Arial"/>
        <family val="2"/>
      </rPr>
      <t>(FKR § 5 nr. 6)</t>
    </r>
  </si>
  <si>
    <r>
      <t xml:space="preserve">Note 8   Kapitalkonto </t>
    </r>
    <r>
      <rPr>
        <b/>
        <sz val="9"/>
        <rFont val="Arial"/>
        <family val="2"/>
      </rPr>
      <t>(FKR § 5 nr. 7)</t>
    </r>
  </si>
  <si>
    <t>Bårehus</t>
  </si>
  <si>
    <t>Etnedal kirkelige fellesråd tar hånd om regnskapet for Trosopplæringen i Valdres.</t>
  </si>
  <si>
    <t>Sør – Aurdal fellesråd:</t>
  </si>
  <si>
    <t>Etnedal fellesråd:</t>
  </si>
  <si>
    <t>Nord – Aurdal fellesråd:</t>
  </si>
  <si>
    <t>Øystre Slidre fellesråd:</t>
  </si>
  <si>
    <t>Vestre Slidre fellesråd:</t>
  </si>
  <si>
    <t>Vang fellesråd:</t>
  </si>
  <si>
    <t>SUM</t>
  </si>
  <si>
    <t>Fordeling av midler ihht oppsett frå Etnedal Kirkelege Fellesråd</t>
  </si>
  <si>
    <t>Gravlegater, samlekonto</t>
  </si>
  <si>
    <t>Bruflat kirkegård</t>
  </si>
  <si>
    <t>Det er mottatt kr 1.167.000 i statstilskudd til dette formålet. Ubrukte midler blir avsatt til bunde fond.</t>
  </si>
  <si>
    <t>2015</t>
  </si>
  <si>
    <t>Note 1: Anleggsmidler</t>
  </si>
  <si>
    <t>Note 2: Gravlegater</t>
  </si>
  <si>
    <t>Eiendelene blir ikke avskrevet.</t>
  </si>
  <si>
    <t>Note 3: Bankinnskudd</t>
  </si>
  <si>
    <t>Note 4: Pensjonsutgifter</t>
  </si>
  <si>
    <t>Note 5: Egenkapitalinnskudd KLP</t>
  </si>
  <si>
    <t>Note 6: Trosopplæringsmidler</t>
  </si>
  <si>
    <t>ÅRSREGNSKAP 2016</t>
  </si>
  <si>
    <t xml:space="preserve">Tilført </t>
  </si>
  <si>
    <t>Disse midlene står på egen bankkonto, og er oppført under egenkapital som bundne fond.</t>
  </si>
  <si>
    <t>Av innestående bankinnskudd, på kr 2.346.462,78  er kr. 95.007,78 bundne skattetrekkmidler.</t>
  </si>
  <si>
    <t>Skyldig skattetrekk pr. 31/12-2016 er på kr. 90.412.</t>
  </si>
  <si>
    <t>Egenkapitalinnskudd i KLP utgjør pr. 31/12-2016 kr 45.772.</t>
  </si>
  <si>
    <t>Saldo fond 31.12.2015</t>
  </si>
  <si>
    <t>Brukt av fond i 2016:</t>
  </si>
  <si>
    <t>Totalt på fond pr 31.12.2016:</t>
  </si>
  <si>
    <t>REGNSKAPSPRINSIPPER</t>
  </si>
  <si>
    <t>Regnskapet skal avlegges i henhold til god kommunal regnskapsskikk, herunder kommunale regnskapsstandarder (KRS) utgitt av</t>
  </si>
  <si>
    <t>foreningen for god kommunal regnskapsskikk (GKRS).</t>
  </si>
  <si>
    <t>Regnskapet til fellesrådet er finansielt orientert, og skal vise alle økonomiske midler som er tilgjengelige i året og anvendelsen av</t>
  </si>
  <si>
    <t>disse. Inntekter og utgifter skal tidmessig plasseres i det året som følger av anordningsprinsippet. Anordningsprinsippet betyr at alle</t>
  </si>
  <si>
    <t xml:space="preserve">kjente utgifter, utbetaltinger, inntekter og innbetalinger i løpet av året som vedrører fellesrådets virksomhet skal framgå av drifts- </t>
  </si>
  <si>
    <t>eller investeringsregnskapet i året enten de er betalt eller ikke.</t>
  </si>
  <si>
    <t>Utgifter periodiseres i samsvar med god kommunal regnskapsskikk med unntak av variable lønninger som utgiftsføres påfølgende måned.</t>
  </si>
  <si>
    <t>Etnedal kyrkjelege fellesråd har behandlet alle utgifter og inntekter i 2016 som drift. Alle inntekter og utgifter er ført i driftsregnskapet.</t>
  </si>
  <si>
    <t>Det gjelder også tiltak av investeringsmessig karakter og som finansieres av tilskudd. Fellesrådet har ikke rapporter investeringsregn-</t>
  </si>
  <si>
    <t>skap eller regnskapsført påkostninger i balansen og avskrivninger.</t>
  </si>
  <si>
    <t>Etnedal kyrkjelege fellesråd sine pensjonsutgifter er i året utgiftsført med netto betalt pensjonspremie til KLP</t>
  </si>
  <si>
    <t>med kr 278.372,16.</t>
  </si>
  <si>
    <t>Tiltak av investeringsmessig karakter:</t>
  </si>
  <si>
    <t xml:space="preserve">I regnskapsåret er det i driftsregnskapet utgiftsført påkostning knyttet til </t>
  </si>
  <si>
    <t>* brann/innbruddsalarm i begge kirkene, totalt ca kr 112.000</t>
  </si>
  <si>
    <t>* gravplassplan og utvidelse av kirkegård Nord-Etnedal kyrkje, ca kr 86.000</t>
  </si>
  <si>
    <t>Tiltakene er finansiert av tilskudd som er inntektsført i driftsregnskapet.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</si>
</sst>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0.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&quot;Ja&quot;;&quot;Ja&quot;;&quot;Nei&quot;"/>
    <numFmt numFmtId="180" formatCode="&quot;Sann&quot;;&quot;Sann&quot;;&quot;Usann&quot;"/>
    <numFmt numFmtId="181" formatCode="&quot;På&quot;;&quot;På&quot;;&quot;Av&quot;"/>
    <numFmt numFmtId="182" formatCode="_(&quot;kr&quot;\ * #,##0_);_(&quot;kr&quot;\ * \(#,##0\);_(&quot;kr&quot;\ * &quot;-&quot;??_);_(@_)"/>
    <numFmt numFmtId="183" formatCode="0.0\ %"/>
    <numFmt numFmtId="184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168" fontId="6" fillId="33" borderId="11" xfId="0" applyNumberFormat="1" applyFont="1" applyFill="1" applyBorder="1" applyAlignment="1" applyProtection="1">
      <alignment/>
      <protection locked="0"/>
    </xf>
    <xf numFmtId="168" fontId="6" fillId="33" borderId="12" xfId="0" applyNumberFormat="1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168" fontId="6" fillId="33" borderId="15" xfId="0" applyNumberFormat="1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182" fontId="6" fillId="33" borderId="11" xfId="60" applyNumberFormat="1" applyFont="1" applyFill="1" applyBorder="1" applyAlignment="1" applyProtection="1">
      <alignment horizontal="right"/>
      <protection locked="0"/>
    </xf>
    <xf numFmtId="0" fontId="0" fillId="33" borderId="17" xfId="0" applyFont="1" applyFill="1" applyBorder="1" applyAlignment="1" applyProtection="1">
      <alignment/>
      <protection locked="0"/>
    </xf>
    <xf numFmtId="182" fontId="6" fillId="33" borderId="12" xfId="60" applyNumberFormat="1" applyFont="1" applyFill="1" applyBorder="1" applyAlignment="1" applyProtection="1">
      <alignment horizontal="right"/>
      <protection locked="0"/>
    </xf>
    <xf numFmtId="182" fontId="6" fillId="33" borderId="18" xfId="60" applyNumberFormat="1" applyFont="1" applyFill="1" applyBorder="1" applyAlignment="1" applyProtection="1">
      <alignment horizontal="right"/>
      <protection/>
    </xf>
    <xf numFmtId="0" fontId="0" fillId="33" borderId="19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182" fontId="0" fillId="33" borderId="0" xfId="0" applyNumberFormat="1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4" fontId="0" fillId="33" borderId="11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4" fontId="10" fillId="33" borderId="22" xfId="0" applyNumberFormat="1" applyFont="1" applyFill="1" applyBorder="1" applyAlignment="1" applyProtection="1">
      <alignment/>
      <protection/>
    </xf>
    <xf numFmtId="4" fontId="10" fillId="33" borderId="21" xfId="0" applyNumberFormat="1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168" fontId="6" fillId="33" borderId="24" xfId="0" applyNumberFormat="1" applyFont="1" applyFill="1" applyBorder="1" applyAlignment="1" applyProtection="1">
      <alignment/>
      <protection locked="0"/>
    </xf>
    <xf numFmtId="168" fontId="6" fillId="33" borderId="23" xfId="0" applyNumberFormat="1" applyFont="1" applyFill="1" applyBorder="1" applyAlignment="1" applyProtection="1">
      <alignment/>
      <protection locked="0"/>
    </xf>
    <xf numFmtId="4" fontId="0" fillId="33" borderId="12" xfId="0" applyNumberFormat="1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wrapText="1"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49" fontId="7" fillId="33" borderId="22" xfId="0" applyNumberFormat="1" applyFont="1" applyFill="1" applyBorder="1" applyAlignment="1" applyProtection="1">
      <alignment horizontal="center"/>
      <protection hidden="1"/>
    </xf>
    <xf numFmtId="0" fontId="7" fillId="33" borderId="22" xfId="0" applyFont="1" applyFill="1" applyBorder="1" applyAlignment="1" applyProtection="1">
      <alignment/>
      <protection locked="0"/>
    </xf>
    <xf numFmtId="0" fontId="6" fillId="33" borderId="25" xfId="0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9" xfId="0" applyFont="1" applyBorder="1" applyAlignment="1">
      <alignment/>
    </xf>
    <xf numFmtId="3" fontId="14" fillId="0" borderId="29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 horizontal="center"/>
    </xf>
    <xf numFmtId="0" fontId="14" fillId="0" borderId="21" xfId="0" applyFont="1" applyFill="1" applyBorder="1" applyAlignment="1">
      <alignment/>
    </xf>
    <xf numFmtId="3" fontId="14" fillId="0" borderId="2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21" xfId="0" applyFont="1" applyBorder="1" applyAlignment="1">
      <alignment/>
    </xf>
    <xf numFmtId="3" fontId="13" fillId="0" borderId="2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168" fontId="13" fillId="0" borderId="0" xfId="60" applyNumberFormat="1" applyFont="1" applyAlignment="1">
      <alignment/>
    </xf>
    <xf numFmtId="4" fontId="14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5" sqref="A15"/>
    </sheetView>
  </sheetViews>
  <sheetFormatPr defaultColWidth="11.421875" defaultRowHeight="12.75"/>
  <sheetData>
    <row r="1" spans="1:10" ht="12.75">
      <c r="A1" s="80" t="s">
        <v>70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81" t="s">
        <v>71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2.75">
      <c r="A4" s="81" t="s">
        <v>72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2.7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ht="12.75">
      <c r="A6" s="81" t="s">
        <v>73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2.75">
      <c r="A7" s="81" t="s">
        <v>74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12.75">
      <c r="A8" s="81" t="s">
        <v>75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2.7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2.75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12.75">
      <c r="A11" s="81" t="s">
        <v>77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>
      <c r="A13" s="81" t="s">
        <v>78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2.75">
      <c r="A14" s="81" t="s">
        <v>79</v>
      </c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2.75">
      <c r="A15" s="81" t="s">
        <v>80</v>
      </c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2.7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2.7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2.7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2.7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12.75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ht="12.75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ht="12.75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12.7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2.7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2.7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2.7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2.7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2.7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2.75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12.75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12.75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12.75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0" ht="12.75">
      <c r="A33" s="79"/>
      <c r="B33" s="79"/>
      <c r="C33" s="79"/>
      <c r="D33" s="79"/>
      <c r="E33" s="79"/>
      <c r="F33" s="79"/>
      <c r="G33" s="79"/>
      <c r="H33" s="79"/>
      <c r="I33" s="79"/>
      <c r="J33" s="79"/>
    </row>
    <row r="34" spans="1:10" ht="12.75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 ht="12.75">
      <c r="A35" s="79"/>
      <c r="B35" s="79"/>
      <c r="C35" s="79"/>
      <c r="D35" s="79"/>
      <c r="E35" s="79"/>
      <c r="F35" s="79"/>
      <c r="G35" s="79"/>
      <c r="H35" s="79"/>
      <c r="I35" s="79"/>
      <c r="J35" s="7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2">
      <selection activeCell="A19" sqref="A19:B19"/>
    </sheetView>
  </sheetViews>
  <sheetFormatPr defaultColWidth="11.421875" defaultRowHeight="12.75"/>
  <cols>
    <col min="1" max="1" width="31.140625" style="0" customWidth="1"/>
    <col min="2" max="2" width="13.7109375" style="0" bestFit="1" customWidth="1"/>
    <col min="3" max="3" width="19.8515625" style="0" customWidth="1"/>
    <col min="4" max="4" width="11.28125" style="0" customWidth="1"/>
    <col min="5" max="5" width="10.00390625" style="0" customWidth="1"/>
    <col min="6" max="6" width="10.140625" style="0" customWidth="1"/>
    <col min="7" max="7" width="12.57421875" style="0" customWidth="1"/>
  </cols>
  <sheetData>
    <row r="1" spans="1:6" ht="23.25">
      <c r="A1" s="82" t="s">
        <v>0</v>
      </c>
      <c r="B1" s="82"/>
      <c r="C1" s="82"/>
      <c r="D1" s="82"/>
      <c r="E1" s="82"/>
      <c r="F1" s="82"/>
    </row>
    <row r="2" spans="1:6" ht="15.75">
      <c r="A2" s="83" t="s">
        <v>61</v>
      </c>
      <c r="B2" s="83"/>
      <c r="C2" s="83"/>
      <c r="D2" s="83"/>
      <c r="E2" s="83"/>
      <c r="F2" s="83"/>
    </row>
    <row r="4" ht="18">
      <c r="A4" s="51" t="s">
        <v>1</v>
      </c>
    </row>
    <row r="6" spans="1:7" ht="15">
      <c r="A6" s="52"/>
      <c r="B6" s="52"/>
      <c r="C6" s="52"/>
      <c r="D6" s="52"/>
      <c r="E6" s="52"/>
      <c r="F6" s="52"/>
      <c r="G6" s="52"/>
    </row>
    <row r="7" spans="1:7" ht="15.75">
      <c r="A7" s="49" t="s">
        <v>54</v>
      </c>
      <c r="B7" s="52"/>
      <c r="C7" s="52"/>
      <c r="D7" s="52"/>
      <c r="E7" s="52"/>
      <c r="F7" s="52"/>
      <c r="G7" s="52"/>
    </row>
    <row r="8" spans="1:7" ht="8.25" customHeight="1">
      <c r="A8" s="52"/>
      <c r="B8" s="52"/>
      <c r="C8" s="52"/>
      <c r="D8" s="52"/>
      <c r="E8" s="52"/>
      <c r="F8" s="52"/>
      <c r="G8" s="52"/>
    </row>
    <row r="9" spans="1:7" ht="15.75">
      <c r="A9" s="52"/>
      <c r="B9" s="50" t="s">
        <v>2</v>
      </c>
      <c r="C9" s="50" t="s">
        <v>51</v>
      </c>
      <c r="D9" s="50" t="s">
        <v>40</v>
      </c>
      <c r="E9" s="50" t="s">
        <v>3</v>
      </c>
      <c r="F9" s="52"/>
      <c r="G9" s="52"/>
    </row>
    <row r="10" spans="1:7" ht="15">
      <c r="A10" s="53" t="s">
        <v>4</v>
      </c>
      <c r="B10" s="54">
        <v>2000</v>
      </c>
      <c r="C10" s="54">
        <v>387000</v>
      </c>
      <c r="D10" s="54">
        <v>413551</v>
      </c>
      <c r="E10" s="54">
        <f>SUM(B10:D10)</f>
        <v>802551</v>
      </c>
      <c r="F10" s="55"/>
      <c r="G10" s="52"/>
    </row>
    <row r="11" spans="1:7" ht="15">
      <c r="A11" s="56" t="s">
        <v>5</v>
      </c>
      <c r="B11" s="57"/>
      <c r="C11" s="57"/>
      <c r="D11" s="57"/>
      <c r="E11" s="57"/>
      <c r="F11" s="55"/>
      <c r="G11" s="52"/>
    </row>
    <row r="12" spans="1:7" ht="15">
      <c r="A12" s="58" t="s">
        <v>6</v>
      </c>
      <c r="B12" s="59"/>
      <c r="C12" s="59"/>
      <c r="D12" s="59"/>
      <c r="E12" s="59"/>
      <c r="F12" s="55"/>
      <c r="G12" s="52"/>
    </row>
    <row r="13" spans="1:7" ht="15">
      <c r="A13" s="60" t="s">
        <v>7</v>
      </c>
      <c r="B13" s="61"/>
      <c r="C13" s="61"/>
      <c r="D13" s="61"/>
      <c r="E13" s="61"/>
      <c r="F13" s="55"/>
      <c r="G13" s="52"/>
    </row>
    <row r="14" spans="1:7" ht="15">
      <c r="A14" s="52"/>
      <c r="B14" s="62"/>
      <c r="C14" s="62"/>
      <c r="D14" s="62"/>
      <c r="E14" s="62"/>
      <c r="F14" s="52"/>
      <c r="G14" s="55"/>
    </row>
    <row r="15" spans="1:7" ht="15.75">
      <c r="A15" s="63" t="s">
        <v>8</v>
      </c>
      <c r="B15" s="64">
        <f>SUM(B10:B14)</f>
        <v>2000</v>
      </c>
      <c r="C15" s="64">
        <f>SUM(C10:C14)</f>
        <v>387000</v>
      </c>
      <c r="D15" s="64">
        <f>SUM(D10:D14)</f>
        <v>413551</v>
      </c>
      <c r="E15" s="64">
        <f>SUM(E10:E14)</f>
        <v>802551</v>
      </c>
      <c r="F15" s="55"/>
      <c r="G15" s="55"/>
    </row>
    <row r="16" spans="1:7" ht="15">
      <c r="A16" s="52"/>
      <c r="B16" s="52"/>
      <c r="C16" s="55"/>
      <c r="D16" s="55"/>
      <c r="E16" s="55"/>
      <c r="F16" s="55"/>
      <c r="G16" s="55"/>
    </row>
    <row r="17" spans="1:7" ht="15">
      <c r="A17" s="52" t="s">
        <v>56</v>
      </c>
      <c r="B17" s="52"/>
      <c r="C17" s="55"/>
      <c r="D17" s="55"/>
      <c r="E17" s="55"/>
      <c r="F17" s="55"/>
      <c r="G17" s="55"/>
    </row>
    <row r="18" spans="1:7" ht="15">
      <c r="A18" s="52"/>
      <c r="B18" s="52"/>
      <c r="C18" s="55"/>
      <c r="D18" s="55"/>
      <c r="E18" s="55"/>
      <c r="F18" s="55"/>
      <c r="G18" s="55"/>
    </row>
    <row r="19" spans="1:7" ht="15.75">
      <c r="A19" s="49" t="s">
        <v>83</v>
      </c>
      <c r="B19" s="49"/>
      <c r="C19" s="55"/>
      <c r="D19" s="55"/>
      <c r="E19" s="55"/>
      <c r="F19" s="55"/>
      <c r="G19" s="55"/>
    </row>
    <row r="20" spans="1:7" ht="15">
      <c r="A20" s="52" t="s">
        <v>84</v>
      </c>
      <c r="B20" s="52"/>
      <c r="C20" s="55"/>
      <c r="D20" s="55"/>
      <c r="E20" s="55"/>
      <c r="F20" s="55"/>
      <c r="G20" s="55"/>
    </row>
    <row r="21" spans="1:7" ht="15">
      <c r="A21" s="52" t="s">
        <v>85</v>
      </c>
      <c r="B21" s="52"/>
      <c r="C21" s="55"/>
      <c r="D21" s="55"/>
      <c r="E21" s="55"/>
      <c r="F21" s="55"/>
      <c r="G21" s="55"/>
    </row>
    <row r="22" spans="1:7" ht="15">
      <c r="A22" s="52" t="s">
        <v>86</v>
      </c>
      <c r="B22" s="52"/>
      <c r="C22" s="55"/>
      <c r="D22" s="55"/>
      <c r="E22" s="55"/>
      <c r="F22" s="55"/>
      <c r="G22" s="55"/>
    </row>
    <row r="23" spans="1:7" ht="15">
      <c r="A23" s="52" t="s">
        <v>87</v>
      </c>
      <c r="B23" s="52"/>
      <c r="C23" s="55"/>
      <c r="D23" s="55"/>
      <c r="E23" s="55"/>
      <c r="F23" s="55"/>
      <c r="G23" s="55"/>
    </row>
    <row r="24" spans="1:7" ht="15">
      <c r="A24" s="52"/>
      <c r="B24" s="52"/>
      <c r="C24" s="55"/>
      <c r="D24" s="55"/>
      <c r="E24" s="55"/>
      <c r="F24" s="55"/>
      <c r="G24" s="55"/>
    </row>
    <row r="25" spans="1:7" ht="15.75">
      <c r="A25" s="49" t="s">
        <v>55</v>
      </c>
      <c r="B25" s="52"/>
      <c r="C25" s="52"/>
      <c r="D25" s="52"/>
      <c r="E25" s="52"/>
      <c r="F25" s="52"/>
      <c r="G25" s="52"/>
    </row>
    <row r="26" spans="1:7" ht="15">
      <c r="A26" s="52" t="s">
        <v>9</v>
      </c>
      <c r="B26" s="52"/>
      <c r="C26" s="52"/>
      <c r="D26" s="52"/>
      <c r="E26" s="52"/>
      <c r="F26" s="52"/>
      <c r="G26" s="52"/>
    </row>
    <row r="27" spans="1:7" ht="15">
      <c r="A27" s="52"/>
      <c r="B27" s="52"/>
      <c r="C27" s="52"/>
      <c r="D27" s="52"/>
      <c r="E27" s="52"/>
      <c r="F27" s="52"/>
      <c r="G27" s="52"/>
    </row>
    <row r="28" spans="1:7" ht="15.75">
      <c r="A28" s="52"/>
      <c r="B28" s="50" t="s">
        <v>12</v>
      </c>
      <c r="C28" s="50" t="s">
        <v>62</v>
      </c>
      <c r="D28" s="50" t="s">
        <v>10</v>
      </c>
      <c r="E28" s="50" t="s">
        <v>14</v>
      </c>
      <c r="F28" s="50" t="s">
        <v>15</v>
      </c>
      <c r="G28" s="65" t="s">
        <v>11</v>
      </c>
    </row>
    <row r="29" spans="1:7" ht="15.75">
      <c r="A29" s="52" t="s">
        <v>50</v>
      </c>
      <c r="B29" s="66">
        <v>173205.51</v>
      </c>
      <c r="C29" s="66">
        <v>0</v>
      </c>
      <c r="D29" s="66">
        <v>11202.56</v>
      </c>
      <c r="E29" s="66">
        <v>1</v>
      </c>
      <c r="F29" s="66">
        <v>949.62</v>
      </c>
      <c r="G29" s="67">
        <f>B29+C29-D29-E29+F29</f>
        <v>162951.57</v>
      </c>
    </row>
    <row r="30" spans="1:7" ht="15.75">
      <c r="A30" s="52"/>
      <c r="B30" s="68">
        <f>SUM(B29)</f>
        <v>173205.51</v>
      </c>
      <c r="C30" s="68">
        <f>SUM(C29)</f>
        <v>0</v>
      </c>
      <c r="D30" s="68">
        <f>SUM(D29)</f>
        <v>11202.56</v>
      </c>
      <c r="E30" s="68">
        <f>SUM(E29)</f>
        <v>1</v>
      </c>
      <c r="F30" s="68">
        <f>SUM(F29)</f>
        <v>949.62</v>
      </c>
      <c r="G30" s="68">
        <f>B30+C30-D30-E30+F30</f>
        <v>162951.57</v>
      </c>
    </row>
    <row r="31" spans="1:7" ht="15">
      <c r="A31" s="52"/>
      <c r="B31" s="52"/>
      <c r="C31" s="52"/>
      <c r="D31" s="52"/>
      <c r="E31" s="52"/>
      <c r="F31" s="52"/>
      <c r="G31" s="52"/>
    </row>
    <row r="32" spans="1:7" ht="15">
      <c r="A32" s="52" t="s">
        <v>63</v>
      </c>
      <c r="B32" s="52"/>
      <c r="C32" s="52"/>
      <c r="D32" s="52"/>
      <c r="E32" s="52"/>
      <c r="F32" s="52"/>
      <c r="G32" s="52"/>
    </row>
    <row r="33" spans="1:7" ht="15">
      <c r="A33" s="52"/>
      <c r="B33" s="52"/>
      <c r="C33" s="52"/>
      <c r="D33" s="52"/>
      <c r="E33" s="52"/>
      <c r="F33" s="52"/>
      <c r="G33" s="52"/>
    </row>
    <row r="34" spans="1:7" ht="15.75">
      <c r="A34" s="49" t="s">
        <v>57</v>
      </c>
      <c r="B34" s="52"/>
      <c r="C34" s="52"/>
      <c r="D34" s="52"/>
      <c r="E34" s="52"/>
      <c r="F34" s="52"/>
      <c r="G34" s="73"/>
    </row>
    <row r="35" spans="1:7" ht="15">
      <c r="A35" s="52" t="s">
        <v>64</v>
      </c>
      <c r="B35" s="52"/>
      <c r="C35" s="52"/>
      <c r="D35" s="52"/>
      <c r="E35" s="52"/>
      <c r="F35" s="52"/>
      <c r="G35" s="73"/>
    </row>
    <row r="36" spans="1:7" ht="15">
      <c r="A36" s="52" t="s">
        <v>65</v>
      </c>
      <c r="B36" s="52"/>
      <c r="C36" s="52"/>
      <c r="D36" s="52"/>
      <c r="E36" s="52"/>
      <c r="F36" s="52"/>
      <c r="G36" s="52"/>
    </row>
    <row r="37" spans="1:7" ht="15">
      <c r="A37" s="52"/>
      <c r="B37" s="52"/>
      <c r="C37" s="52"/>
      <c r="D37" s="52"/>
      <c r="E37" s="52"/>
      <c r="F37" s="52"/>
      <c r="G37" s="52"/>
    </row>
    <row r="38" spans="1:7" ht="15.75">
      <c r="A38" s="49" t="s">
        <v>58</v>
      </c>
      <c r="B38" s="52"/>
      <c r="C38" s="52"/>
      <c r="D38" s="52"/>
      <c r="E38" s="52"/>
      <c r="F38" s="52"/>
      <c r="G38" s="52"/>
    </row>
    <row r="39" spans="1:7" ht="15">
      <c r="A39" s="52" t="s">
        <v>81</v>
      </c>
      <c r="B39" s="52"/>
      <c r="C39" s="52"/>
      <c r="D39" s="52"/>
      <c r="E39" s="52"/>
      <c r="F39" s="52"/>
      <c r="G39" s="52"/>
    </row>
    <row r="40" spans="1:7" ht="15">
      <c r="A40" s="52" t="s">
        <v>82</v>
      </c>
      <c r="B40" s="52"/>
      <c r="C40" s="52"/>
      <c r="D40" s="52"/>
      <c r="E40" s="52"/>
      <c r="F40" s="52"/>
      <c r="G40" s="52"/>
    </row>
    <row r="41" spans="1:7" ht="15">
      <c r="A41" s="52"/>
      <c r="B41" s="52"/>
      <c r="C41" s="52"/>
      <c r="D41" s="52"/>
      <c r="E41" s="52"/>
      <c r="F41" s="52"/>
      <c r="G41" s="52"/>
    </row>
    <row r="42" spans="1:7" ht="15.75">
      <c r="A42" s="49" t="s">
        <v>59</v>
      </c>
      <c r="B42" s="52"/>
      <c r="C42" s="52"/>
      <c r="D42" s="52"/>
      <c r="E42" s="52"/>
      <c r="F42" s="52"/>
      <c r="G42" s="52"/>
    </row>
    <row r="43" spans="1:7" ht="15">
      <c r="A43" s="52" t="s">
        <v>66</v>
      </c>
      <c r="B43" s="52"/>
      <c r="C43" s="52"/>
      <c r="D43" s="52"/>
      <c r="E43" s="52"/>
      <c r="F43" s="52"/>
      <c r="G43" s="52"/>
    </row>
    <row r="44" spans="1:7" ht="15">
      <c r="A44" s="52" t="s">
        <v>13</v>
      </c>
      <c r="B44" s="52"/>
      <c r="C44" s="52"/>
      <c r="D44" s="52"/>
      <c r="E44" s="52"/>
      <c r="F44" s="52"/>
      <c r="G44" s="52"/>
    </row>
    <row r="45" spans="1:7" ht="15">
      <c r="A45" s="52"/>
      <c r="B45" s="52"/>
      <c r="C45" s="52"/>
      <c r="D45" s="52"/>
      <c r="E45" s="52"/>
      <c r="F45" s="52"/>
      <c r="G45" s="52"/>
    </row>
    <row r="46" spans="1:7" ht="15.75">
      <c r="A46" s="49" t="s">
        <v>60</v>
      </c>
      <c r="B46" s="52"/>
      <c r="C46" s="52"/>
      <c r="D46" s="52"/>
      <c r="E46" s="52"/>
      <c r="F46" s="52"/>
      <c r="G46" s="52"/>
    </row>
    <row r="47" spans="1:7" ht="15">
      <c r="A47" s="52" t="s">
        <v>41</v>
      </c>
      <c r="B47" s="52"/>
      <c r="C47" s="52"/>
      <c r="D47" s="52"/>
      <c r="E47" s="52"/>
      <c r="F47" s="52"/>
      <c r="G47" s="52"/>
    </row>
    <row r="48" spans="1:7" ht="15">
      <c r="A48" s="52" t="s">
        <v>52</v>
      </c>
      <c r="B48" s="52"/>
      <c r="C48" s="52"/>
      <c r="D48" s="52"/>
      <c r="E48" s="52"/>
      <c r="F48" s="52"/>
      <c r="G48" s="52"/>
    </row>
    <row r="49" spans="1:7" ht="15">
      <c r="A49" s="52"/>
      <c r="B49" s="52"/>
      <c r="C49" s="52"/>
      <c r="D49" s="52"/>
      <c r="E49" s="52"/>
      <c r="F49" s="52"/>
      <c r="G49" s="52"/>
    </row>
    <row r="50" spans="1:7" ht="15">
      <c r="A50" s="52" t="s">
        <v>49</v>
      </c>
      <c r="B50" s="52"/>
      <c r="C50" s="52"/>
      <c r="D50" s="52"/>
      <c r="E50" s="52"/>
      <c r="F50" s="52"/>
      <c r="G50" s="52"/>
    </row>
    <row r="51" spans="1:7" ht="15">
      <c r="A51" s="52"/>
      <c r="B51" s="52"/>
      <c r="C51" s="52"/>
      <c r="D51" s="52"/>
      <c r="E51" s="52"/>
      <c r="F51" s="52"/>
      <c r="G51" s="52"/>
    </row>
    <row r="52" spans="1:7" ht="15.75">
      <c r="A52" s="75" t="s">
        <v>42</v>
      </c>
      <c r="B52" s="76">
        <v>192177.4</v>
      </c>
      <c r="C52" s="55"/>
      <c r="D52" s="69"/>
      <c r="E52" s="70"/>
      <c r="F52" s="52"/>
      <c r="G52" s="52"/>
    </row>
    <row r="53" spans="1:7" ht="15.75">
      <c r="A53" s="75" t="s">
        <v>43</v>
      </c>
      <c r="B53" s="76">
        <v>90750.4</v>
      </c>
      <c r="C53" s="55"/>
      <c r="D53" s="69"/>
      <c r="E53" s="70"/>
      <c r="F53" s="52"/>
      <c r="G53" s="52"/>
    </row>
    <row r="54" spans="1:7" ht="15.75">
      <c r="A54" s="75" t="s">
        <v>44</v>
      </c>
      <c r="B54" s="76">
        <v>363001</v>
      </c>
      <c r="C54" s="55"/>
      <c r="D54" s="69"/>
      <c r="E54" s="70"/>
      <c r="F54" s="52"/>
      <c r="G54" s="52"/>
    </row>
    <row r="55" spans="1:7" ht="15.75">
      <c r="A55" s="75" t="s">
        <v>45</v>
      </c>
      <c r="B55" s="76">
        <v>192177</v>
      </c>
      <c r="C55" s="55"/>
      <c r="D55" s="69"/>
      <c r="E55" s="70"/>
      <c r="F55" s="52"/>
      <c r="G55" s="52"/>
    </row>
    <row r="56" spans="1:7" ht="15.75">
      <c r="A56" s="75" t="s">
        <v>46</v>
      </c>
      <c r="B56" s="76">
        <v>133456</v>
      </c>
      <c r="C56" s="55"/>
      <c r="D56" s="69"/>
      <c r="E56" s="70"/>
      <c r="F56" s="52"/>
      <c r="G56" s="52"/>
    </row>
    <row r="57" spans="1:7" ht="15.75">
      <c r="A57" s="75" t="s">
        <v>47</v>
      </c>
      <c r="B57" s="76">
        <v>96088</v>
      </c>
      <c r="C57" s="55"/>
      <c r="D57" s="69"/>
      <c r="E57" s="70"/>
      <c r="F57" s="52"/>
      <c r="G57" s="52"/>
    </row>
    <row r="58" spans="1:7" ht="15">
      <c r="A58" s="75"/>
      <c r="B58" s="76"/>
      <c r="C58" s="55"/>
      <c r="D58" s="55"/>
      <c r="E58" s="52"/>
      <c r="F58" s="52"/>
      <c r="G58" s="52"/>
    </row>
    <row r="59" spans="1:7" ht="15.75">
      <c r="A59" s="77" t="s">
        <v>48</v>
      </c>
      <c r="B59" s="78">
        <f>SUM(B52:B58)</f>
        <v>1067649.8</v>
      </c>
      <c r="C59" s="55"/>
      <c r="D59" s="55"/>
      <c r="E59" s="71"/>
      <c r="F59" s="52"/>
      <c r="G59" s="52"/>
    </row>
    <row r="60" spans="1:7" ht="15">
      <c r="A60" s="52"/>
      <c r="B60" s="55"/>
      <c r="C60" s="55"/>
      <c r="D60" s="55"/>
      <c r="E60" s="52"/>
      <c r="F60" s="52"/>
      <c r="G60" s="52"/>
    </row>
    <row r="61" spans="1:7" ht="15">
      <c r="A61" s="52" t="s">
        <v>67</v>
      </c>
      <c r="B61" s="55">
        <v>162714.89</v>
      </c>
      <c r="C61" s="55"/>
      <c r="D61" s="55"/>
      <c r="E61" s="52"/>
      <c r="F61" s="52"/>
      <c r="G61" s="52"/>
    </row>
    <row r="62" spans="1:7" ht="15.75">
      <c r="A62" s="52" t="s">
        <v>68</v>
      </c>
      <c r="B62" s="69">
        <v>-77880.75</v>
      </c>
      <c r="C62" s="69"/>
      <c r="D62" s="55"/>
      <c r="E62" s="52"/>
      <c r="F62" s="52"/>
      <c r="G62" s="52"/>
    </row>
    <row r="63" spans="1:7" ht="15">
      <c r="A63" s="52"/>
      <c r="B63" s="52"/>
      <c r="C63" s="52"/>
      <c r="D63" s="52"/>
      <c r="E63" s="52"/>
      <c r="F63" s="52"/>
      <c r="G63" s="52"/>
    </row>
    <row r="64" spans="1:7" ht="15.75">
      <c r="A64" s="49" t="s">
        <v>69</v>
      </c>
      <c r="B64" s="72">
        <f>SUM(B61:B63)</f>
        <v>84834.14000000001</v>
      </c>
      <c r="C64" s="55"/>
      <c r="D64" s="55"/>
      <c r="E64" s="52"/>
      <c r="F64" s="52"/>
      <c r="G64" s="52"/>
    </row>
  </sheetData>
  <sheetProtection/>
  <mergeCells count="2">
    <mergeCell ref="A1:F1"/>
    <mergeCell ref="A2:F2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8">
      <selection activeCell="D29" sqref="D29"/>
    </sheetView>
  </sheetViews>
  <sheetFormatPr defaultColWidth="11.421875" defaultRowHeight="12.75"/>
  <cols>
    <col min="1" max="1" width="31.421875" style="0" customWidth="1"/>
    <col min="2" max="2" width="10.00390625" style="0" customWidth="1"/>
    <col min="3" max="3" width="11.8515625" style="0" customWidth="1"/>
    <col min="4" max="4" width="15.421875" style="0" customWidth="1"/>
    <col min="5" max="5" width="15.28125" style="0" customWidth="1"/>
    <col min="6" max="6" width="13.140625" style="0" customWidth="1"/>
  </cols>
  <sheetData>
    <row r="1" spans="1:6" ht="23.25">
      <c r="A1" s="82" t="s">
        <v>0</v>
      </c>
      <c r="B1" s="82"/>
      <c r="C1" s="82"/>
      <c r="D1" s="82"/>
      <c r="E1" s="82"/>
      <c r="F1" s="82"/>
    </row>
    <row r="2" spans="1:6" ht="12.75">
      <c r="A2" s="84" t="s">
        <v>61</v>
      </c>
      <c r="B2" s="84"/>
      <c r="C2" s="84"/>
      <c r="D2" s="84"/>
      <c r="E2" s="84"/>
      <c r="F2" s="84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6" spans="1:6" ht="18">
      <c r="A6" s="2" t="s">
        <v>38</v>
      </c>
      <c r="B6" s="3"/>
      <c r="C6" s="3"/>
      <c r="D6" s="4"/>
      <c r="E6" s="4"/>
      <c r="F6" s="3"/>
    </row>
    <row r="7" spans="1:6" ht="18">
      <c r="A7" s="2"/>
      <c r="B7" s="3"/>
      <c r="C7" s="3"/>
      <c r="D7" s="4"/>
      <c r="E7" s="4"/>
      <c r="F7" s="3"/>
    </row>
    <row r="8" spans="1:6" ht="14.25">
      <c r="A8" s="5"/>
      <c r="B8" s="3"/>
      <c r="C8" s="3"/>
      <c r="D8" s="5"/>
      <c r="E8" s="5"/>
      <c r="F8" s="3"/>
    </row>
    <row r="9" spans="1:6" ht="15">
      <c r="A9" s="43" t="s">
        <v>16</v>
      </c>
      <c r="B9" s="31"/>
      <c r="C9" s="31"/>
      <c r="D9" s="42" t="s">
        <v>53</v>
      </c>
      <c r="E9" s="42" t="s">
        <v>53</v>
      </c>
      <c r="F9" s="3"/>
    </row>
    <row r="10" spans="1:6" ht="14.25">
      <c r="A10" s="44" t="s">
        <v>17</v>
      </c>
      <c r="B10" s="7"/>
      <c r="C10" s="7"/>
      <c r="D10" s="8">
        <f>D18+D24</f>
        <v>752666.62</v>
      </c>
      <c r="E10" s="33">
        <f>E24+E18</f>
        <v>578764.49</v>
      </c>
      <c r="F10" s="3"/>
    </row>
    <row r="11" spans="1:6" ht="14.25">
      <c r="A11" s="44" t="s">
        <v>18</v>
      </c>
      <c r="B11" s="7"/>
      <c r="C11" s="7"/>
      <c r="D11" s="8">
        <f>D22</f>
        <v>99760.42</v>
      </c>
      <c r="E11" s="8">
        <f>E22</f>
        <v>29908</v>
      </c>
      <c r="F11" s="3"/>
    </row>
    <row r="12" spans="1:6" ht="14.25">
      <c r="A12" s="45" t="s">
        <v>19</v>
      </c>
      <c r="B12" s="6"/>
      <c r="C12" s="6"/>
      <c r="D12" s="9">
        <v>0</v>
      </c>
      <c r="E12" s="9">
        <v>0</v>
      </c>
      <c r="F12" s="3"/>
    </row>
    <row r="13" spans="1:6" ht="15" thickBot="1">
      <c r="A13" s="46" t="s">
        <v>20</v>
      </c>
      <c r="B13" s="10"/>
      <c r="C13" s="11"/>
      <c r="D13" s="12">
        <f>SUM(D10-D11)</f>
        <v>652906.2</v>
      </c>
      <c r="E13" s="12">
        <f>E10-E11</f>
        <v>548856.49</v>
      </c>
      <c r="F13" s="3"/>
    </row>
    <row r="14" spans="1:6" ht="14.25">
      <c r="A14" s="44"/>
      <c r="B14" s="3"/>
      <c r="C14" s="3"/>
      <c r="D14" s="32"/>
      <c r="E14" s="34"/>
      <c r="F14" s="3"/>
    </row>
    <row r="15" spans="1:6" ht="15">
      <c r="A15" s="47" t="s">
        <v>21</v>
      </c>
      <c r="B15" s="7"/>
      <c r="C15" s="7"/>
      <c r="D15" s="20"/>
      <c r="E15" s="20"/>
      <c r="F15" s="3"/>
    </row>
    <row r="16" spans="1:6" ht="14.25">
      <c r="A16" s="44" t="s">
        <v>22</v>
      </c>
      <c r="B16" s="7"/>
      <c r="C16" s="13"/>
      <c r="D16" s="14">
        <f>E19</f>
        <v>1054157.96</v>
      </c>
      <c r="E16" s="14">
        <v>536087.47</v>
      </c>
      <c r="F16" s="3"/>
    </row>
    <row r="17" spans="1:6" ht="14.25">
      <c r="A17" s="44" t="s">
        <v>23</v>
      </c>
      <c r="B17" s="7"/>
      <c r="C17" s="13"/>
      <c r="D17" s="14">
        <v>320000</v>
      </c>
      <c r="E17" s="14"/>
      <c r="F17" s="3"/>
    </row>
    <row r="18" spans="1:6" ht="14.25">
      <c r="A18" s="45" t="s">
        <v>24</v>
      </c>
      <c r="B18" s="6"/>
      <c r="C18" s="15"/>
      <c r="D18" s="16">
        <v>751717</v>
      </c>
      <c r="E18" s="16">
        <v>518070.49</v>
      </c>
      <c r="F18" s="3"/>
    </row>
    <row r="19" spans="1:8" ht="15" thickBot="1">
      <c r="A19" s="46" t="s">
        <v>25</v>
      </c>
      <c r="B19" s="10"/>
      <c r="C19" s="11"/>
      <c r="D19" s="17">
        <f>D16-D17+D18</f>
        <v>1485874.96</v>
      </c>
      <c r="E19" s="17">
        <f>E16-E17+E18</f>
        <v>1054157.96</v>
      </c>
      <c r="F19" s="3"/>
      <c r="H19" s="74"/>
    </row>
    <row r="20" spans="1:6" ht="15">
      <c r="A20" s="48" t="s">
        <v>26</v>
      </c>
      <c r="B20" s="18"/>
      <c r="C20" s="19"/>
      <c r="D20" s="20"/>
      <c r="E20" s="20"/>
      <c r="F20" s="3"/>
    </row>
    <row r="21" spans="1:6" ht="14.25">
      <c r="A21" s="44" t="s">
        <v>22</v>
      </c>
      <c r="B21" s="7"/>
      <c r="C21" s="13"/>
      <c r="D21" s="14">
        <f>E25</f>
        <v>323259</v>
      </c>
      <c r="E21" s="14">
        <v>292473</v>
      </c>
      <c r="F21" s="3"/>
    </row>
    <row r="22" spans="1:6" ht="14.25">
      <c r="A22" s="44" t="s">
        <v>27</v>
      </c>
      <c r="B22" s="7"/>
      <c r="C22" s="13"/>
      <c r="D22" s="14">
        <v>99760.42</v>
      </c>
      <c r="E22" s="14">
        <v>29908</v>
      </c>
      <c r="F22" s="3"/>
    </row>
    <row r="23" spans="1:6" ht="14.25">
      <c r="A23" s="44" t="s">
        <v>28</v>
      </c>
      <c r="B23" s="7"/>
      <c r="C23" s="13"/>
      <c r="D23" s="14">
        <v>0</v>
      </c>
      <c r="E23" s="14">
        <v>0</v>
      </c>
      <c r="F23" s="21"/>
    </row>
    <row r="24" spans="1:6" ht="14.25">
      <c r="A24" s="45" t="s">
        <v>29</v>
      </c>
      <c r="B24" s="6"/>
      <c r="C24" s="15"/>
      <c r="D24" s="16">
        <v>949.62</v>
      </c>
      <c r="E24" s="16">
        <v>60694</v>
      </c>
      <c r="F24" s="3"/>
    </row>
    <row r="25" spans="1:6" ht="15" thickBot="1">
      <c r="A25" s="46" t="s">
        <v>25</v>
      </c>
      <c r="B25" s="10"/>
      <c r="C25" s="11"/>
      <c r="D25" s="17">
        <f>D21-D22-D23+D24</f>
        <v>224448.2</v>
      </c>
      <c r="E25" s="17">
        <f>E21-E22-E23+E24</f>
        <v>323259</v>
      </c>
      <c r="F25" s="21"/>
    </row>
    <row r="26" spans="1:6" ht="14.25">
      <c r="A26" s="5"/>
      <c r="B26" s="5"/>
      <c r="C26" s="5"/>
      <c r="D26" s="3"/>
      <c r="E26" s="3"/>
      <c r="F26" s="3"/>
    </row>
    <row r="27" spans="1:6" ht="14.25">
      <c r="A27" s="22"/>
      <c r="B27" s="5"/>
      <c r="C27" s="5"/>
      <c r="D27" s="3"/>
      <c r="E27" s="3"/>
      <c r="F27" s="3"/>
    </row>
    <row r="28" spans="1:6" ht="14.25">
      <c r="A28" s="22"/>
      <c r="B28" s="5"/>
      <c r="C28" s="5"/>
      <c r="D28" s="3"/>
      <c r="E28" s="3"/>
      <c r="F28" s="3"/>
    </row>
    <row r="29" spans="1:6" ht="14.25">
      <c r="A29" s="22"/>
      <c r="B29" s="5"/>
      <c r="C29" s="5"/>
      <c r="D29" s="3"/>
      <c r="E29" s="3"/>
      <c r="F29" s="3"/>
    </row>
    <row r="30" spans="1:6" ht="14.25">
      <c r="A30" s="22"/>
      <c r="B30" s="5"/>
      <c r="C30" s="5"/>
      <c r="D30" s="3"/>
      <c r="E30" s="3"/>
      <c r="F30" s="3"/>
    </row>
    <row r="31" spans="1:6" ht="14.25">
      <c r="A31" s="5"/>
      <c r="B31" s="5"/>
      <c r="C31" s="5"/>
      <c r="D31" s="3"/>
      <c r="E31" s="3"/>
      <c r="F31" s="3"/>
    </row>
    <row r="32" spans="1:6" ht="14.25">
      <c r="A32" s="5"/>
      <c r="B32" s="5"/>
      <c r="C32" s="5"/>
      <c r="D32" s="3"/>
      <c r="E32" s="3"/>
      <c r="F32" s="3"/>
    </row>
    <row r="38" ht="25.5" customHeight="1"/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B15" sqref="B15"/>
    </sheetView>
  </sheetViews>
  <sheetFormatPr defaultColWidth="11.421875" defaultRowHeight="12.75"/>
  <cols>
    <col min="1" max="1" width="34.57421875" style="0" customWidth="1"/>
    <col min="2" max="2" width="11.140625" style="0" customWidth="1"/>
    <col min="6" max="6" width="11.57421875" style="0" customWidth="1"/>
  </cols>
  <sheetData>
    <row r="1" spans="1:6" ht="23.25">
      <c r="A1" s="82" t="s">
        <v>0</v>
      </c>
      <c r="B1" s="82"/>
      <c r="C1" s="82"/>
      <c r="D1" s="82"/>
      <c r="E1" s="82"/>
      <c r="F1" s="82"/>
    </row>
    <row r="2" spans="1:6" ht="12.75">
      <c r="A2" s="84" t="s">
        <v>61</v>
      </c>
      <c r="B2" s="84"/>
      <c r="C2" s="84"/>
      <c r="D2" s="84"/>
      <c r="E2" s="84"/>
      <c r="F2" s="84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6" spans="1:6" ht="18">
      <c r="A6" s="2" t="s">
        <v>39</v>
      </c>
      <c r="B6" s="23"/>
      <c r="C6" s="23"/>
      <c r="D6" s="3"/>
      <c r="E6" s="3"/>
      <c r="F6" s="3"/>
    </row>
    <row r="7" spans="1:6" ht="18">
      <c r="A7" s="2"/>
      <c r="B7" s="23"/>
      <c r="C7" s="23"/>
      <c r="D7" s="3"/>
      <c r="E7" s="3"/>
      <c r="F7" s="3"/>
    </row>
    <row r="8" spans="1:6" ht="12.75">
      <c r="A8" s="38"/>
      <c r="B8" s="39" t="s">
        <v>30</v>
      </c>
      <c r="C8" s="40"/>
      <c r="D8" s="40"/>
      <c r="E8" s="28"/>
      <c r="F8" s="41" t="s">
        <v>31</v>
      </c>
    </row>
    <row r="9" spans="1:6" ht="12.75">
      <c r="A9" s="36" t="s">
        <v>32</v>
      </c>
      <c r="B9" s="25">
        <v>0</v>
      </c>
      <c r="C9" s="85" t="s">
        <v>33</v>
      </c>
      <c r="D9" s="85"/>
      <c r="E9" s="85"/>
      <c r="F9" s="25">
        <v>843242</v>
      </c>
    </row>
    <row r="10" spans="1:6" ht="12.75">
      <c r="A10" s="36"/>
      <c r="B10" s="25"/>
      <c r="C10" s="27"/>
      <c r="D10" s="27"/>
      <c r="E10" s="24"/>
      <c r="F10" s="25"/>
    </row>
    <row r="11" spans="1:6" ht="12.75">
      <c r="A11" s="37"/>
      <c r="B11" s="25"/>
      <c r="C11" s="24"/>
      <c r="D11" s="27"/>
      <c r="E11" s="7"/>
      <c r="F11" s="25"/>
    </row>
    <row r="12" spans="1:6" ht="12.75">
      <c r="A12" s="36" t="s">
        <v>34</v>
      </c>
      <c r="B12" s="25"/>
      <c r="C12" s="85" t="s">
        <v>35</v>
      </c>
      <c r="D12" s="85"/>
      <c r="E12" s="85"/>
      <c r="F12" s="25">
        <v>5081</v>
      </c>
    </row>
    <row r="13" spans="1:6" ht="12.75">
      <c r="A13" s="36"/>
      <c r="B13" s="25"/>
      <c r="C13" s="26"/>
      <c r="D13" s="26"/>
      <c r="E13" s="26"/>
      <c r="F13" s="25"/>
    </row>
    <row r="14" spans="1:6" ht="12.75">
      <c r="A14" s="36" t="s">
        <v>36</v>
      </c>
      <c r="B14" s="25">
        <v>848323</v>
      </c>
      <c r="C14" s="85" t="s">
        <v>37</v>
      </c>
      <c r="D14" s="85"/>
      <c r="E14" s="85"/>
      <c r="F14" s="35"/>
    </row>
    <row r="15" spans="1:6" ht="12.75">
      <c r="A15" s="38"/>
      <c r="B15" s="29">
        <f>SUM(B9:B14)</f>
        <v>848323</v>
      </c>
      <c r="C15" s="28"/>
      <c r="D15" s="30"/>
      <c r="E15" s="31"/>
      <c r="F15" s="29">
        <f>SUM(F9:F14)</f>
        <v>848323</v>
      </c>
    </row>
    <row r="16" spans="1:6" ht="12.75">
      <c r="A16" s="3"/>
      <c r="B16" s="3"/>
      <c r="C16" s="3"/>
      <c r="D16" s="3"/>
      <c r="E16" s="3"/>
      <c r="F16" s="3"/>
    </row>
  </sheetData>
  <sheetProtection/>
  <mergeCells count="5">
    <mergeCell ref="C12:E12"/>
    <mergeCell ref="C9:E9"/>
    <mergeCell ref="C14:E14"/>
    <mergeCell ref="A1:F1"/>
    <mergeCell ref="A2:F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Valdres kommuner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Serhiy Bykov</cp:lastModifiedBy>
  <cp:lastPrinted>2017-03-17T09:16:13Z</cp:lastPrinted>
  <dcterms:created xsi:type="dcterms:W3CDTF">2012-02-28T07:39:05Z</dcterms:created>
  <dcterms:modified xsi:type="dcterms:W3CDTF">2017-04-27T11:42:07Z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