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ngsbergregionen-my.sharepoint.com/personal/jorunn_lyng_haugseth_kongsberg_kommune_no/Documents/Skrivebord/"/>
    </mc:Choice>
  </mc:AlternateContent>
  <xr:revisionPtr revIDLastSave="0" documentId="8_{A0224D68-7CD8-43E4-8C15-51E48EDABBA2}" xr6:coauthVersionLast="47" xr6:coauthVersionMax="47" xr10:uidLastSave="{00000000-0000-0000-0000-000000000000}"/>
  <workbookProtection workbookPassword="CC1C" lockStructure="1"/>
  <bookViews>
    <workbookView xWindow="-110" yWindow="-110" windowWidth="19420" windowHeight="11500" tabRatio="850" xr2:uid="{00000000-000D-0000-FFFF-FFFF00000000}"/>
  </bookViews>
  <sheets>
    <sheet name="Start" sheetId="1" r:id="rId1"/>
    <sheet name="Uke 1-4" sheetId="2" r:id="rId2"/>
    <sheet name="5-8" sheetId="3" r:id="rId3"/>
    <sheet name="9-12" sheetId="9" r:id="rId4"/>
    <sheet name="13-16" sheetId="8" r:id="rId5"/>
    <sheet name="17-20" sheetId="7" r:id="rId6"/>
    <sheet name="21-24" sheetId="6" r:id="rId7"/>
    <sheet name="25-28" sheetId="5" r:id="rId8"/>
    <sheet name="29-32" sheetId="4" r:id="rId9"/>
    <sheet name="33-36" sheetId="17" r:id="rId10"/>
    <sheet name="37-40" sheetId="16" r:id="rId11"/>
    <sheet name="41-44" sheetId="15" r:id="rId12"/>
    <sheet name="45-48" sheetId="14" r:id="rId13"/>
    <sheet name="49-53" sheetId="13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B10" i="2" s="1"/>
  <c r="B11" i="2" s="1"/>
  <c r="B12" i="2" s="1"/>
  <c r="B13" i="2" s="1"/>
  <c r="B19" i="2" s="1"/>
  <c r="B20" i="2" s="1"/>
  <c r="B21" i="2" s="1"/>
  <c r="B22" i="2" s="1"/>
  <c r="B23" i="2" s="1"/>
  <c r="B24" i="2" s="1"/>
  <c r="B25" i="2" s="1"/>
  <c r="B31" i="2" s="1"/>
  <c r="B32" i="2" s="1"/>
  <c r="B33" i="2" s="1"/>
  <c r="B34" i="2" s="1"/>
  <c r="B35" i="2" s="1"/>
  <c r="B36" i="2" s="1"/>
  <c r="B37" i="2" s="1"/>
  <c r="B43" i="2" s="1"/>
  <c r="B44" i="2" s="1"/>
  <c r="B45" i="2" s="1"/>
  <c r="B46" i="2" s="1"/>
  <c r="B47" i="2" s="1"/>
  <c r="B48" i="2" s="1"/>
  <c r="B49" i="2" s="1"/>
  <c r="B7" i="3" s="1"/>
  <c r="B8" i="3" s="1"/>
  <c r="B9" i="3" s="1"/>
  <c r="B10" i="3" s="1"/>
  <c r="B11" i="3" s="1"/>
  <c r="B12" i="3" s="1"/>
  <c r="B13" i="3" s="1"/>
  <c r="B19" i="3" s="1"/>
  <c r="B20" i="3" s="1"/>
  <c r="B21" i="3" s="1"/>
  <c r="B22" i="3" s="1"/>
  <c r="B23" i="3" s="1"/>
  <c r="B24" i="3" s="1"/>
  <c r="B25" i="3" s="1"/>
  <c r="B31" i="3" s="1"/>
  <c r="B32" i="3" s="1"/>
  <c r="B33" i="3" s="1"/>
  <c r="B34" i="3" s="1"/>
  <c r="B35" i="3" s="1"/>
  <c r="B36" i="3" s="1"/>
  <c r="B37" i="3" s="1"/>
  <c r="B43" i="3" s="1"/>
  <c r="B44" i="3" s="1"/>
  <c r="B45" i="3" s="1"/>
  <c r="B46" i="3" s="1"/>
  <c r="B47" i="3" s="1"/>
  <c r="B48" i="3" s="1"/>
  <c r="B49" i="3" s="1"/>
  <c r="B7" i="9" s="1"/>
  <c r="B8" i="9" s="1"/>
  <c r="B9" i="9" s="1"/>
  <c r="B10" i="9" s="1"/>
  <c r="B11" i="9" s="1"/>
  <c r="B12" i="9" s="1"/>
  <c r="B13" i="9" s="1"/>
  <c r="B19" i="9" s="1"/>
  <c r="B20" i="9" s="1"/>
  <c r="B21" i="9" s="1"/>
  <c r="B22" i="9" s="1"/>
  <c r="B23" i="9" s="1"/>
  <c r="B24" i="9" s="1"/>
  <c r="B25" i="9" s="1"/>
  <c r="B31" i="9" s="1"/>
  <c r="B32" i="9" s="1"/>
  <c r="B33" i="9" s="1"/>
  <c r="B34" i="9" s="1"/>
  <c r="B35" i="9" s="1"/>
  <c r="B36" i="9" s="1"/>
  <c r="B37" i="9" s="1"/>
  <c r="B43" i="9" s="1"/>
  <c r="B44" i="9" s="1"/>
  <c r="B45" i="9" s="1"/>
  <c r="B46" i="9" s="1"/>
  <c r="B47" i="9" s="1"/>
  <c r="B48" i="9" s="1"/>
  <c r="B49" i="9" s="1"/>
  <c r="B7" i="8" s="1"/>
  <c r="B8" i="8" s="1"/>
  <c r="B9" i="8" s="1"/>
  <c r="B10" i="8" s="1"/>
  <c r="B11" i="8" s="1"/>
  <c r="B12" i="8" s="1"/>
  <c r="B13" i="8" s="1"/>
  <c r="B19" i="8" s="1"/>
  <c r="B20" i="8" s="1"/>
  <c r="B21" i="8" s="1"/>
  <c r="B22" i="8" s="1"/>
  <c r="B23" i="8" s="1"/>
  <c r="B24" i="8" s="1"/>
  <c r="B25" i="8" s="1"/>
  <c r="B31" i="8" s="1"/>
  <c r="B32" i="8" s="1"/>
  <c r="B33" i="8" s="1"/>
  <c r="B34" i="8" s="1"/>
  <c r="B35" i="8" s="1"/>
  <c r="B36" i="8" s="1"/>
  <c r="B37" i="8" s="1"/>
  <c r="B43" i="8" s="1"/>
  <c r="B44" i="8" s="1"/>
  <c r="B45" i="8" s="1"/>
  <c r="B46" i="8" s="1"/>
  <c r="B47" i="8" s="1"/>
  <c r="B48" i="8" s="1"/>
  <c r="B49" i="8" s="1"/>
  <c r="B7" i="7" s="1"/>
  <c r="B8" i="7" s="1"/>
  <c r="B9" i="7" s="1"/>
  <c r="B10" i="7" s="1"/>
  <c r="B11" i="7" s="1"/>
  <c r="B12" i="7" s="1"/>
  <c r="B13" i="7" s="1"/>
  <c r="B19" i="7" s="1"/>
  <c r="B20" i="7" s="1"/>
  <c r="B21" i="7" s="1"/>
  <c r="B22" i="7" s="1"/>
  <c r="B23" i="7" s="1"/>
  <c r="B24" i="7" s="1"/>
  <c r="B25" i="7" s="1"/>
  <c r="B31" i="7" s="1"/>
  <c r="B32" i="7" s="1"/>
  <c r="B33" i="7" s="1"/>
  <c r="B34" i="7" s="1"/>
  <c r="B35" i="7" s="1"/>
  <c r="B36" i="7" s="1"/>
  <c r="B37" i="7" s="1"/>
  <c r="B43" i="7" s="1"/>
  <c r="B44" i="7" s="1"/>
  <c r="B45" i="7" s="1"/>
  <c r="B46" i="7" s="1"/>
  <c r="B47" i="7" s="1"/>
  <c r="B48" i="7" s="1"/>
  <c r="B49" i="7" s="1"/>
  <c r="B7" i="6" s="1"/>
  <c r="B8" i="6" s="1"/>
  <c r="B9" i="6" s="1"/>
  <c r="B10" i="6" s="1"/>
  <c r="B11" i="6" s="1"/>
  <c r="B12" i="6" s="1"/>
  <c r="B13" i="6" s="1"/>
  <c r="B19" i="6" s="1"/>
  <c r="B20" i="6" s="1"/>
  <c r="B21" i="6" s="1"/>
  <c r="B22" i="6" s="1"/>
  <c r="B23" i="6" s="1"/>
  <c r="B24" i="6" s="1"/>
  <c r="B25" i="6" s="1"/>
  <c r="B31" i="6" s="1"/>
  <c r="B32" i="6" s="1"/>
  <c r="B33" i="6" s="1"/>
  <c r="B34" i="6" s="1"/>
  <c r="B35" i="6" s="1"/>
  <c r="B36" i="6" s="1"/>
  <c r="B37" i="6" s="1"/>
  <c r="B43" i="6" s="1"/>
  <c r="B44" i="6" s="1"/>
  <c r="B45" i="6" s="1"/>
  <c r="B46" i="6" s="1"/>
  <c r="B47" i="6" s="1"/>
  <c r="B48" i="6" s="1"/>
  <c r="B49" i="6" s="1"/>
  <c r="B7" i="5" s="1"/>
  <c r="B8" i="5" s="1"/>
  <c r="B9" i="5" s="1"/>
  <c r="B10" i="5" s="1"/>
  <c r="B11" i="5" s="1"/>
  <c r="B12" i="5" s="1"/>
  <c r="B13" i="5" s="1"/>
  <c r="B19" i="5" s="1"/>
  <c r="B20" i="5" s="1"/>
  <c r="B21" i="5" s="1"/>
  <c r="B22" i="5" s="1"/>
  <c r="B23" i="5" s="1"/>
  <c r="B24" i="5" s="1"/>
  <c r="B25" i="5" s="1"/>
  <c r="B31" i="5" s="1"/>
  <c r="B32" i="5" s="1"/>
  <c r="B33" i="5" s="1"/>
  <c r="B34" i="5" s="1"/>
  <c r="B35" i="5" s="1"/>
  <c r="B36" i="5" s="1"/>
  <c r="B37" i="5" s="1"/>
  <c r="B43" i="5" s="1"/>
  <c r="B44" i="5" s="1"/>
  <c r="B45" i="5" s="1"/>
  <c r="B46" i="5" s="1"/>
  <c r="B47" i="5" s="1"/>
  <c r="B48" i="5" s="1"/>
  <c r="B49" i="5" s="1"/>
  <c r="B7" i="4" s="1"/>
  <c r="B8" i="4" s="1"/>
  <c r="B9" i="4" s="1"/>
  <c r="B10" i="4" s="1"/>
  <c r="B11" i="4" s="1"/>
  <c r="B12" i="4" s="1"/>
  <c r="B13" i="4" s="1"/>
  <c r="B19" i="4" s="1"/>
  <c r="B20" i="4" s="1"/>
  <c r="B21" i="4" s="1"/>
  <c r="B22" i="4" s="1"/>
  <c r="B23" i="4" s="1"/>
  <c r="B24" i="4" s="1"/>
  <c r="B25" i="4" s="1"/>
  <c r="B31" i="4" s="1"/>
  <c r="B32" i="4" s="1"/>
  <c r="B33" i="4" s="1"/>
  <c r="B34" i="4" s="1"/>
  <c r="B35" i="4" s="1"/>
  <c r="B36" i="4" s="1"/>
  <c r="B37" i="4" s="1"/>
  <c r="B43" i="4" s="1"/>
  <c r="B44" i="4" s="1"/>
  <c r="B45" i="4" s="1"/>
  <c r="B46" i="4" s="1"/>
  <c r="B47" i="4" s="1"/>
  <c r="B48" i="4" s="1"/>
  <c r="B49" i="4" s="1"/>
  <c r="B7" i="17" s="1"/>
  <c r="B8" i="17" s="1"/>
  <c r="B9" i="17" s="1"/>
  <c r="B10" i="17" s="1"/>
  <c r="B11" i="17" s="1"/>
  <c r="B12" i="17" s="1"/>
  <c r="B13" i="17" s="1"/>
  <c r="B19" i="17" s="1"/>
  <c r="B20" i="17" s="1"/>
  <c r="B21" i="17" s="1"/>
  <c r="B22" i="17" s="1"/>
  <c r="B23" i="17" s="1"/>
  <c r="B24" i="17" s="1"/>
  <c r="B25" i="17" s="1"/>
  <c r="B31" i="17" s="1"/>
  <c r="B32" i="17" s="1"/>
  <c r="B33" i="17" s="1"/>
  <c r="B34" i="17" s="1"/>
  <c r="B35" i="17" s="1"/>
  <c r="B36" i="17" s="1"/>
  <c r="B37" i="17" s="1"/>
  <c r="B43" i="17" s="1"/>
  <c r="B44" i="17" s="1"/>
  <c r="B45" i="17" s="1"/>
  <c r="B46" i="17" s="1"/>
  <c r="B47" i="17" s="1"/>
  <c r="B48" i="17" s="1"/>
  <c r="B49" i="17" s="1"/>
  <c r="B7" i="16" s="1"/>
  <c r="B8" i="16" s="1"/>
  <c r="B9" i="16" s="1"/>
  <c r="B10" i="16" s="1"/>
  <c r="B11" i="16" s="1"/>
  <c r="B12" i="16" s="1"/>
  <c r="B13" i="16" s="1"/>
  <c r="B19" i="16" s="1"/>
  <c r="B20" i="16" s="1"/>
  <c r="B21" i="16" s="1"/>
  <c r="B22" i="16" s="1"/>
  <c r="B23" i="16" s="1"/>
  <c r="B24" i="16" s="1"/>
  <c r="B25" i="16" s="1"/>
  <c r="B31" i="16" s="1"/>
  <c r="B32" i="16" s="1"/>
  <c r="B33" i="16" s="1"/>
  <c r="B34" i="16" s="1"/>
  <c r="B35" i="16" s="1"/>
  <c r="B36" i="16" s="1"/>
  <c r="B37" i="16" s="1"/>
  <c r="B43" i="16" s="1"/>
  <c r="B44" i="16" s="1"/>
  <c r="B45" i="16" s="1"/>
  <c r="B46" i="16" s="1"/>
  <c r="B47" i="16" s="1"/>
  <c r="B48" i="16" s="1"/>
  <c r="B49" i="16" s="1"/>
  <c r="B7" i="15" s="1"/>
  <c r="B8" i="15" s="1"/>
  <c r="B9" i="15" s="1"/>
  <c r="B10" i="15" s="1"/>
  <c r="B11" i="15" s="1"/>
  <c r="B12" i="15" s="1"/>
  <c r="B13" i="15" s="1"/>
  <c r="B19" i="15" s="1"/>
  <c r="B20" i="15" s="1"/>
  <c r="B21" i="15" s="1"/>
  <c r="B22" i="15" s="1"/>
  <c r="B23" i="15" s="1"/>
  <c r="B24" i="15" s="1"/>
  <c r="B25" i="15" s="1"/>
  <c r="B31" i="15" s="1"/>
  <c r="B32" i="15" s="1"/>
  <c r="B33" i="15" s="1"/>
  <c r="B34" i="15" s="1"/>
  <c r="B35" i="15" s="1"/>
  <c r="B36" i="15" s="1"/>
  <c r="B37" i="15" s="1"/>
  <c r="B43" i="15" s="1"/>
  <c r="B44" i="15" s="1"/>
  <c r="B45" i="15" s="1"/>
  <c r="B46" i="15" s="1"/>
  <c r="B47" i="15" s="1"/>
  <c r="B48" i="15" s="1"/>
  <c r="B49" i="15" s="1"/>
  <c r="B7" i="14" s="1"/>
  <c r="B8" i="14" s="1"/>
  <c r="B9" i="14" s="1"/>
  <c r="B10" i="14" s="1"/>
  <c r="B11" i="14" s="1"/>
  <c r="B12" i="14" s="1"/>
  <c r="B13" i="14" s="1"/>
  <c r="B19" i="14" s="1"/>
  <c r="B20" i="14" s="1"/>
  <c r="B21" i="14" s="1"/>
  <c r="B22" i="14" s="1"/>
  <c r="B23" i="14" s="1"/>
  <c r="B24" i="14" s="1"/>
  <c r="B25" i="14" s="1"/>
  <c r="B31" i="14" s="1"/>
  <c r="B32" i="14" s="1"/>
  <c r="B33" i="14" s="1"/>
  <c r="B34" i="14" s="1"/>
  <c r="B35" i="14" s="1"/>
  <c r="B36" i="14" s="1"/>
  <c r="B37" i="14" s="1"/>
  <c r="B43" i="14" s="1"/>
  <c r="B44" i="14" s="1"/>
  <c r="B45" i="14" s="1"/>
  <c r="B46" i="14" s="1"/>
  <c r="B47" i="14" s="1"/>
  <c r="B48" i="14" s="1"/>
  <c r="B49" i="14" s="1"/>
  <c r="B7" i="13" s="1"/>
  <c r="B8" i="13" s="1"/>
  <c r="B9" i="13" s="1"/>
  <c r="B10" i="13" s="1"/>
  <c r="B11" i="13" s="1"/>
  <c r="B12" i="13" s="1"/>
  <c r="B13" i="13" s="1"/>
  <c r="B19" i="13" s="1"/>
  <c r="B20" i="13" s="1"/>
  <c r="B21" i="13" s="1"/>
  <c r="B22" i="13" s="1"/>
  <c r="B23" i="13" s="1"/>
  <c r="B24" i="13" s="1"/>
  <c r="B25" i="13" s="1"/>
  <c r="B31" i="13" s="1"/>
  <c r="B32" i="13" s="1"/>
  <c r="B33" i="13" s="1"/>
  <c r="B34" i="13" s="1"/>
  <c r="B35" i="13" s="1"/>
  <c r="B36" i="13" s="1"/>
  <c r="B37" i="13" s="1"/>
  <c r="B43" i="13" s="1"/>
  <c r="B44" i="13" s="1"/>
  <c r="B45" i="13" s="1"/>
  <c r="B46" i="13" s="1"/>
  <c r="B47" i="13" s="1"/>
  <c r="B48" i="13" s="1"/>
  <c r="B49" i="13" s="1"/>
  <c r="B55" i="13" s="1"/>
  <c r="B56" i="13" s="1"/>
  <c r="B57" i="13" s="1"/>
  <c r="B58" i="13" s="1"/>
  <c r="B59" i="13" s="1"/>
  <c r="B60" i="13" s="1"/>
  <c r="B61" i="13" s="1"/>
  <c r="G47" i="1"/>
  <c r="G43" i="14"/>
  <c r="G44" i="14"/>
  <c r="G45" i="14"/>
  <c r="G46" i="14"/>
  <c r="G47" i="14"/>
  <c r="G48" i="14"/>
  <c r="D9" i="1"/>
  <c r="G43" i="15"/>
  <c r="G44" i="15"/>
  <c r="G45" i="15"/>
  <c r="G46" i="15"/>
  <c r="G47" i="15"/>
  <c r="G48" i="15"/>
  <c r="G32" i="2"/>
  <c r="G33" i="2"/>
  <c r="G34" i="2"/>
  <c r="G35" i="2"/>
  <c r="G36" i="2"/>
  <c r="G47" i="2"/>
  <c r="G48" i="2"/>
  <c r="H2" i="2"/>
  <c r="I2" i="2"/>
  <c r="G43" i="9"/>
  <c r="G44" i="9"/>
  <c r="G45" i="9"/>
  <c r="G46" i="9"/>
  <c r="G47" i="9"/>
  <c r="G48" i="9"/>
  <c r="G43" i="8"/>
  <c r="G44" i="8"/>
  <c r="G45" i="8"/>
  <c r="G46" i="8"/>
  <c r="G47" i="8"/>
  <c r="G48" i="8"/>
  <c r="G43" i="7"/>
  <c r="G44" i="7"/>
  <c r="G45" i="7"/>
  <c r="G46" i="7"/>
  <c r="G47" i="7"/>
  <c r="G48" i="7"/>
  <c r="G43" i="6"/>
  <c r="G44" i="6"/>
  <c r="G45" i="6"/>
  <c r="G46" i="6"/>
  <c r="G47" i="6"/>
  <c r="G48" i="6"/>
  <c r="G43" i="5"/>
  <c r="G44" i="5"/>
  <c r="G45" i="5"/>
  <c r="G46" i="5"/>
  <c r="G47" i="5"/>
  <c r="G48" i="5"/>
  <c r="G43" i="4"/>
  <c r="G44" i="4"/>
  <c r="G45" i="4"/>
  <c r="G46" i="4"/>
  <c r="G47" i="4"/>
  <c r="G48" i="4"/>
  <c r="G43" i="17"/>
  <c r="G44" i="17"/>
  <c r="G45" i="17"/>
  <c r="G46" i="17"/>
  <c r="G47" i="17"/>
  <c r="G48" i="17"/>
  <c r="G31" i="16"/>
  <c r="G32" i="16"/>
  <c r="G33" i="16"/>
  <c r="G34" i="16"/>
  <c r="G43" i="16"/>
  <c r="G44" i="16"/>
  <c r="G45" i="16"/>
  <c r="G46" i="16"/>
  <c r="G47" i="16"/>
  <c r="G48" i="16"/>
  <c r="G35" i="16"/>
  <c r="G36" i="16"/>
  <c r="G19" i="2"/>
  <c r="G20" i="2"/>
  <c r="G21" i="2"/>
  <c r="G22" i="2"/>
  <c r="G7" i="9"/>
  <c r="G8" i="9"/>
  <c r="G9" i="9"/>
  <c r="G10" i="9"/>
  <c r="G11" i="9"/>
  <c r="G32" i="8"/>
  <c r="G31" i="8"/>
  <c r="G33" i="8"/>
  <c r="G34" i="8"/>
  <c r="G35" i="8"/>
  <c r="G19" i="7"/>
  <c r="G20" i="7"/>
  <c r="G21" i="7"/>
  <c r="G22" i="7"/>
  <c r="G23" i="7"/>
  <c r="G24" i="7"/>
  <c r="G19" i="6"/>
  <c r="G20" i="6"/>
  <c r="G21" i="6"/>
  <c r="G22" i="6"/>
  <c r="G23" i="6"/>
  <c r="G8" i="4"/>
  <c r="G9" i="4"/>
  <c r="G10" i="4"/>
  <c r="G11" i="4"/>
  <c r="G12" i="4"/>
  <c r="G7" i="4"/>
  <c r="G13" i="4"/>
  <c r="G19" i="4"/>
  <c r="G20" i="4"/>
  <c r="G21" i="4"/>
  <c r="G22" i="4"/>
  <c r="G23" i="4"/>
  <c r="G23" i="2"/>
  <c r="G24" i="2"/>
  <c r="G44" i="3"/>
  <c r="G45" i="3"/>
  <c r="G46" i="3"/>
  <c r="G47" i="3"/>
  <c r="G48" i="3"/>
  <c r="G43" i="3"/>
  <c r="G49" i="3"/>
  <c r="J1" i="13"/>
  <c r="J1" i="14"/>
  <c r="J1" i="15"/>
  <c r="J1" i="16"/>
  <c r="J1" i="17"/>
  <c r="J1" i="4"/>
  <c r="J1" i="5"/>
  <c r="J1" i="6"/>
  <c r="J1" i="7"/>
  <c r="J1" i="8"/>
  <c r="J1" i="9"/>
  <c r="J1" i="3"/>
  <c r="J1" i="2"/>
  <c r="G7" i="2"/>
  <c r="G8" i="2"/>
  <c r="G9" i="2"/>
  <c r="G10" i="2"/>
  <c r="G11" i="2"/>
  <c r="G12" i="2"/>
  <c r="G13" i="2"/>
  <c r="G25" i="2"/>
  <c r="G31" i="2"/>
  <c r="G37" i="2"/>
  <c r="G49" i="2"/>
  <c r="G7" i="3"/>
  <c r="G8" i="3"/>
  <c r="G9" i="3"/>
  <c r="G10" i="3"/>
  <c r="G11" i="3"/>
  <c r="G12" i="3"/>
  <c r="G13" i="3"/>
  <c r="G19" i="3"/>
  <c r="G20" i="3"/>
  <c r="G21" i="3"/>
  <c r="G22" i="3"/>
  <c r="G23" i="3"/>
  <c r="G24" i="3"/>
  <c r="G25" i="3"/>
  <c r="G31" i="3"/>
  <c r="G32" i="3"/>
  <c r="G33" i="3"/>
  <c r="G34" i="3"/>
  <c r="G35" i="3"/>
  <c r="G36" i="3"/>
  <c r="G37" i="3"/>
  <c r="G49" i="17"/>
  <c r="G7" i="17"/>
  <c r="G8" i="17"/>
  <c r="G9" i="17"/>
  <c r="G10" i="17"/>
  <c r="G11" i="17"/>
  <c r="G12" i="17"/>
  <c r="G13" i="17"/>
  <c r="G19" i="17"/>
  <c r="G20" i="17"/>
  <c r="G21" i="17"/>
  <c r="G22" i="17"/>
  <c r="G23" i="17"/>
  <c r="G24" i="17"/>
  <c r="G25" i="17"/>
  <c r="G31" i="17"/>
  <c r="G32" i="17"/>
  <c r="G33" i="17"/>
  <c r="G34" i="17"/>
  <c r="G35" i="17"/>
  <c r="G36" i="17"/>
  <c r="G37" i="17"/>
  <c r="G46" i="13"/>
  <c r="G47" i="13"/>
  <c r="G43" i="13"/>
  <c r="G44" i="13"/>
  <c r="G45" i="13"/>
  <c r="G48" i="13"/>
  <c r="G56" i="13"/>
  <c r="G55" i="13"/>
  <c r="G57" i="13"/>
  <c r="G58" i="13"/>
  <c r="G59" i="13"/>
  <c r="G60" i="13"/>
  <c r="G61" i="13"/>
  <c r="G7" i="13"/>
  <c r="G8" i="13"/>
  <c r="G9" i="13"/>
  <c r="G10" i="13"/>
  <c r="G11" i="13"/>
  <c r="G12" i="13"/>
  <c r="G13" i="13"/>
  <c r="G19" i="13"/>
  <c r="G26" i="13" s="1"/>
  <c r="G20" i="13"/>
  <c r="G21" i="13"/>
  <c r="G22" i="13"/>
  <c r="G23" i="13"/>
  <c r="G24" i="13"/>
  <c r="G25" i="13"/>
  <c r="G31" i="13"/>
  <c r="G32" i="13"/>
  <c r="G33" i="13"/>
  <c r="G34" i="13"/>
  <c r="G35" i="13"/>
  <c r="G36" i="13"/>
  <c r="G37" i="13"/>
  <c r="G49" i="13"/>
  <c r="A1" i="13"/>
  <c r="G7" i="14"/>
  <c r="G8" i="14"/>
  <c r="G9" i="14"/>
  <c r="G10" i="14"/>
  <c r="G11" i="14"/>
  <c r="G12" i="14"/>
  <c r="G13" i="14"/>
  <c r="G19" i="14"/>
  <c r="G20" i="14"/>
  <c r="G21" i="14"/>
  <c r="G22" i="14"/>
  <c r="G23" i="14"/>
  <c r="G24" i="14"/>
  <c r="G25" i="14"/>
  <c r="G31" i="14"/>
  <c r="G32" i="14"/>
  <c r="G33" i="14"/>
  <c r="G34" i="14"/>
  <c r="G35" i="14"/>
  <c r="G36" i="14"/>
  <c r="G37" i="14"/>
  <c r="G49" i="14"/>
  <c r="A1" i="14"/>
  <c r="G7" i="15"/>
  <c r="G8" i="15"/>
  <c r="G9" i="15"/>
  <c r="G10" i="15"/>
  <c r="G11" i="15"/>
  <c r="G12" i="15"/>
  <c r="G13" i="15"/>
  <c r="G19" i="15"/>
  <c r="G20" i="15"/>
  <c r="G21" i="15"/>
  <c r="G22" i="15"/>
  <c r="G23" i="15"/>
  <c r="G24" i="15"/>
  <c r="G25" i="15"/>
  <c r="G31" i="15"/>
  <c r="G32" i="15"/>
  <c r="G33" i="15"/>
  <c r="G34" i="15"/>
  <c r="G35" i="15"/>
  <c r="G36" i="15"/>
  <c r="G37" i="15"/>
  <c r="G49" i="15"/>
  <c r="A1" i="15"/>
  <c r="G7" i="16"/>
  <c r="G8" i="16"/>
  <c r="G9" i="16"/>
  <c r="G10" i="16"/>
  <c r="G11" i="16"/>
  <c r="G12" i="16"/>
  <c r="G13" i="16"/>
  <c r="G19" i="16"/>
  <c r="G20" i="16"/>
  <c r="G21" i="16"/>
  <c r="G22" i="16"/>
  <c r="G23" i="16"/>
  <c r="G24" i="16"/>
  <c r="G25" i="16"/>
  <c r="G37" i="16"/>
  <c r="G49" i="16"/>
  <c r="A1" i="16"/>
  <c r="A1" i="17"/>
  <c r="G24" i="4"/>
  <c r="G25" i="4"/>
  <c r="G31" i="4"/>
  <c r="G32" i="4"/>
  <c r="G33" i="4"/>
  <c r="G34" i="4"/>
  <c r="G35" i="4"/>
  <c r="G36" i="4"/>
  <c r="G37" i="4"/>
  <c r="G49" i="4"/>
  <c r="A1" i="4"/>
  <c r="G7" i="5"/>
  <c r="G8" i="5"/>
  <c r="G9" i="5"/>
  <c r="G10" i="5"/>
  <c r="G11" i="5"/>
  <c r="G12" i="5"/>
  <c r="G13" i="5"/>
  <c r="G19" i="5"/>
  <c r="G20" i="5"/>
  <c r="G21" i="5"/>
  <c r="G22" i="5"/>
  <c r="G23" i="5"/>
  <c r="G24" i="5"/>
  <c r="G25" i="5"/>
  <c r="G31" i="5"/>
  <c r="G32" i="5"/>
  <c r="G33" i="5"/>
  <c r="G34" i="5"/>
  <c r="G35" i="5"/>
  <c r="G36" i="5"/>
  <c r="G37" i="5"/>
  <c r="G49" i="5"/>
  <c r="A1" i="5"/>
  <c r="G7" i="6"/>
  <c r="G8" i="6"/>
  <c r="G9" i="6"/>
  <c r="G10" i="6"/>
  <c r="G11" i="6"/>
  <c r="G12" i="6"/>
  <c r="G13" i="6"/>
  <c r="G24" i="6"/>
  <c r="G25" i="6"/>
  <c r="G31" i="6"/>
  <c r="G32" i="6"/>
  <c r="G33" i="6"/>
  <c r="G34" i="6"/>
  <c r="G35" i="6"/>
  <c r="G36" i="6"/>
  <c r="G37" i="6"/>
  <c r="G49" i="6"/>
  <c r="A1" i="6"/>
  <c r="G7" i="7"/>
  <c r="G8" i="7"/>
  <c r="G9" i="7"/>
  <c r="G10" i="7"/>
  <c r="G11" i="7"/>
  <c r="G12" i="7"/>
  <c r="G13" i="7"/>
  <c r="G25" i="7"/>
  <c r="G31" i="7"/>
  <c r="G32" i="7"/>
  <c r="G33" i="7"/>
  <c r="G34" i="7"/>
  <c r="G35" i="7"/>
  <c r="G36" i="7"/>
  <c r="G37" i="7"/>
  <c r="G49" i="7"/>
  <c r="A1" i="7"/>
  <c r="G7" i="8"/>
  <c r="G8" i="8"/>
  <c r="G9" i="8"/>
  <c r="G10" i="8"/>
  <c r="G11" i="8"/>
  <c r="G12" i="8"/>
  <c r="G13" i="8"/>
  <c r="G19" i="8"/>
  <c r="G20" i="8"/>
  <c r="G21" i="8"/>
  <c r="G22" i="8"/>
  <c r="G23" i="8"/>
  <c r="G24" i="8"/>
  <c r="G25" i="8"/>
  <c r="G36" i="8"/>
  <c r="G37" i="8"/>
  <c r="G49" i="8"/>
  <c r="A1" i="8"/>
  <c r="G19" i="9"/>
  <c r="G20" i="9"/>
  <c r="G21" i="9"/>
  <c r="G22" i="9"/>
  <c r="G23" i="9"/>
  <c r="G31" i="9"/>
  <c r="G32" i="9"/>
  <c r="G33" i="9"/>
  <c r="G34" i="9"/>
  <c r="G35" i="9"/>
  <c r="G12" i="9"/>
  <c r="G13" i="9"/>
  <c r="G24" i="9"/>
  <c r="G25" i="9"/>
  <c r="G36" i="9"/>
  <c r="G37" i="9"/>
  <c r="G49" i="9"/>
  <c r="A1" i="9"/>
  <c r="A1" i="3"/>
  <c r="A1" i="2"/>
  <c r="G26" i="6" l="1"/>
  <c r="H26" i="6" s="1"/>
  <c r="G26" i="3"/>
  <c r="H26" i="3" s="1"/>
  <c r="G26" i="14"/>
  <c r="H26" i="14" s="1"/>
  <c r="G14" i="14"/>
  <c r="I14" i="14" s="1"/>
  <c r="G26" i="16"/>
  <c r="H26" i="16" s="1"/>
  <c r="G26" i="15"/>
  <c r="I26" i="15" s="1"/>
  <c r="G38" i="13"/>
  <c r="G50" i="16"/>
  <c r="I50" i="16" s="1"/>
  <c r="G50" i="15"/>
  <c r="I50" i="15" s="1"/>
  <c r="G50" i="13"/>
  <c r="G38" i="16"/>
  <c r="H38" i="16" s="1"/>
  <c r="G50" i="14"/>
  <c r="I50" i="14" s="1"/>
  <c r="G14" i="16"/>
  <c r="H14" i="16" s="1"/>
  <c r="G38" i="15"/>
  <c r="H38" i="15" s="1"/>
  <c r="G38" i="14"/>
  <c r="I38" i="14" s="1"/>
  <c r="G14" i="13"/>
  <c r="H14" i="13" s="1"/>
  <c r="G62" i="13"/>
  <c r="H62" i="13" s="1"/>
  <c r="G26" i="17"/>
  <c r="H26" i="17" s="1"/>
  <c r="G14" i="15"/>
  <c r="H14" i="15" s="1"/>
  <c r="G38" i="17"/>
  <c r="I38" i="17" s="1"/>
  <c r="G50" i="17"/>
  <c r="I50" i="17" s="1"/>
  <c r="G14" i="17"/>
  <c r="I14" i="17" s="1"/>
  <c r="G50" i="4"/>
  <c r="I50" i="4" s="1"/>
  <c r="G38" i="4"/>
  <c r="I38" i="4" s="1"/>
  <c r="G26" i="4"/>
  <c r="I26" i="4" s="1"/>
  <c r="G14" i="4"/>
  <c r="I14" i="4" s="1"/>
  <c r="G50" i="5"/>
  <c r="I50" i="5" s="1"/>
  <c r="G38" i="5"/>
  <c r="I38" i="5" s="1"/>
  <c r="G26" i="5"/>
  <c r="I26" i="5" s="1"/>
  <c r="G14" i="5"/>
  <c r="H14" i="5" s="1"/>
  <c r="G50" i="6"/>
  <c r="H50" i="6" s="1"/>
  <c r="G38" i="6"/>
  <c r="I38" i="6" s="1"/>
  <c r="G14" i="6"/>
  <c r="I14" i="6" s="1"/>
  <c r="G50" i="7"/>
  <c r="I50" i="7" s="1"/>
  <c r="G38" i="7"/>
  <c r="H38" i="7" s="1"/>
  <c r="G26" i="7"/>
  <c r="H26" i="7" s="1"/>
  <c r="G14" i="7"/>
  <c r="H14" i="7" s="1"/>
  <c r="G50" i="8"/>
  <c r="H50" i="8" s="1"/>
  <c r="G38" i="8"/>
  <c r="I38" i="8" s="1"/>
  <c r="G26" i="8"/>
  <c r="I26" i="8" s="1"/>
  <c r="G14" i="8"/>
  <c r="I14" i="8" s="1"/>
  <c r="G50" i="9"/>
  <c r="H50" i="9" s="1"/>
  <c r="G38" i="9"/>
  <c r="I38" i="9" s="1"/>
  <c r="G26" i="9"/>
  <c r="H26" i="9" s="1"/>
  <c r="G14" i="9"/>
  <c r="I14" i="9" s="1"/>
  <c r="G50" i="3"/>
  <c r="H50" i="3" s="1"/>
  <c r="G38" i="3"/>
  <c r="I38" i="3" s="1"/>
  <c r="G14" i="3"/>
  <c r="I14" i="3" s="1"/>
  <c r="G50" i="2"/>
  <c r="H50" i="2" s="1"/>
  <c r="G38" i="2"/>
  <c r="H38" i="2" s="1"/>
  <c r="G26" i="2"/>
  <c r="I26" i="2" s="1"/>
  <c r="G14" i="2"/>
  <c r="I14" i="2" s="1"/>
  <c r="C55" i="5"/>
  <c r="C69" i="13"/>
  <c r="C55" i="7"/>
  <c r="I26" i="13"/>
  <c r="C55" i="8"/>
  <c r="H50" i="13"/>
  <c r="C55" i="15"/>
  <c r="C55" i="17"/>
  <c r="C55" i="14"/>
  <c r="I62" i="13"/>
  <c r="C55" i="4"/>
  <c r="C55" i="2"/>
  <c r="H26" i="13"/>
  <c r="I50" i="13"/>
  <c r="C55" i="16"/>
  <c r="C55" i="6"/>
  <c r="D10" i="1"/>
  <c r="H38" i="13"/>
  <c r="I38" i="13"/>
  <c r="C55" i="9"/>
  <c r="C55" i="3"/>
  <c r="H26" i="4" l="1"/>
  <c r="H14" i="4"/>
  <c r="H26" i="5"/>
  <c r="I14" i="5"/>
  <c r="I50" i="6"/>
  <c r="I26" i="6"/>
  <c r="H50" i="7"/>
  <c r="I26" i="7"/>
  <c r="I50" i="8"/>
  <c r="H38" i="8"/>
  <c r="I50" i="9"/>
  <c r="I26" i="3"/>
  <c r="I26" i="16"/>
  <c r="H38" i="4"/>
  <c r="H50" i="5"/>
  <c r="H14" i="8"/>
  <c r="H26" i="8"/>
  <c r="H38" i="9"/>
  <c r="I50" i="3"/>
  <c r="H38" i="3"/>
  <c r="H26" i="2"/>
  <c r="I14" i="13"/>
  <c r="H38" i="14"/>
  <c r="I26" i="14"/>
  <c r="H14" i="14"/>
  <c r="I38" i="15"/>
  <c r="H26" i="15"/>
  <c r="I14" i="15"/>
  <c r="I38" i="16"/>
  <c r="I14" i="16"/>
  <c r="I26" i="17"/>
  <c r="H14" i="17"/>
  <c r="H14" i="9"/>
  <c r="I14" i="7"/>
  <c r="I50" i="2"/>
  <c r="H50" i="17"/>
  <c r="H38" i="17"/>
  <c r="H50" i="15"/>
  <c r="H50" i="16"/>
  <c r="H50" i="14"/>
  <c r="H14" i="3"/>
  <c r="I26" i="9"/>
  <c r="H38" i="5"/>
  <c r="I38" i="7"/>
  <c r="H14" i="6"/>
  <c r="H50" i="4"/>
  <c r="H38" i="6"/>
  <c r="I38" i="2"/>
  <c r="H14" i="2"/>
  <c r="H54" i="2" l="1"/>
  <c r="I54" i="2"/>
  <c r="I55" i="2" l="1"/>
  <c r="I2" i="3" s="1"/>
  <c r="I54" i="3" s="1"/>
  <c r="H55" i="2"/>
  <c r="F56" i="2" s="1"/>
  <c r="H2" i="3" l="1"/>
  <c r="H54" i="3" s="1"/>
  <c r="I55" i="3" s="1"/>
  <c r="H55" i="3" l="1"/>
  <c r="H2" i="9" s="1"/>
  <c r="H54" i="9" s="1"/>
  <c r="I2" i="9"/>
  <c r="I54" i="9" s="1"/>
  <c r="I60" i="9"/>
  <c r="I55" i="9" l="1"/>
  <c r="I2" i="8" s="1"/>
  <c r="I54" i="8" s="1"/>
  <c r="H55" i="9"/>
  <c r="H60" i="9" s="1"/>
  <c r="H2" i="8" s="1"/>
  <c r="H54" i="8" s="1"/>
  <c r="J61" i="9"/>
  <c r="J60" i="9"/>
  <c r="H55" i="8" l="1"/>
  <c r="F56" i="8" s="1"/>
  <c r="I55" i="8"/>
  <c r="I2" i="7" s="1"/>
  <c r="I54" i="7" s="1"/>
  <c r="H2" i="7" l="1"/>
  <c r="H54" i="7" s="1"/>
  <c r="I55" i="7" s="1"/>
  <c r="I2" i="6" s="1"/>
  <c r="I54" i="6" s="1"/>
  <c r="H55" i="7" l="1"/>
  <c r="H2" i="6" s="1"/>
  <c r="H54" i="6" s="1"/>
  <c r="H55" i="6" s="1"/>
  <c r="F56" i="6" s="1"/>
  <c r="I55" i="6" l="1"/>
  <c r="I2" i="5" s="1"/>
  <c r="I54" i="5" s="1"/>
  <c r="F56" i="7"/>
  <c r="H2" i="5"/>
  <c r="H54" i="5" s="1"/>
  <c r="H55" i="5" l="1"/>
  <c r="F56" i="5" s="1"/>
  <c r="I55" i="5"/>
  <c r="I2" i="4" s="1"/>
  <c r="I54" i="4" s="1"/>
  <c r="H2" i="4" l="1"/>
  <c r="H54" i="4" s="1"/>
  <c r="I55" i="4" s="1"/>
  <c r="I2" i="17" s="1"/>
  <c r="I54" i="17" s="1"/>
  <c r="H55" i="4" l="1"/>
  <c r="F56" i="4" s="1"/>
  <c r="H2" i="17" l="1"/>
  <c r="H54" i="17" s="1"/>
  <c r="H55" i="17" s="1"/>
  <c r="H2" i="16" s="1"/>
  <c r="H54" i="16" s="1"/>
  <c r="I55" i="17" l="1"/>
  <c r="I2" i="16" s="1"/>
  <c r="I54" i="16" s="1"/>
  <c r="H55" i="16" s="1"/>
  <c r="H60" i="16" s="1"/>
  <c r="H2" i="15" s="1"/>
  <c r="H54" i="15" s="1"/>
  <c r="I55" i="16" l="1"/>
  <c r="I60" i="16" s="1"/>
  <c r="I2" i="15" s="1"/>
  <c r="I54" i="15" s="1"/>
  <c r="I55" i="15" s="1"/>
  <c r="I2" i="14" s="1"/>
  <c r="I54" i="14" s="1"/>
  <c r="H55" i="15" l="1"/>
  <c r="F56" i="15" s="1"/>
  <c r="J60" i="16"/>
  <c r="J61" i="16"/>
  <c r="H2" i="14" l="1"/>
  <c r="H54" i="14" s="1"/>
  <c r="I55" i="14" s="1"/>
  <c r="I2" i="13" s="1"/>
  <c r="I68" i="13" s="1"/>
  <c r="H55" i="14" l="1"/>
  <c r="F56" i="14" s="1"/>
  <c r="H2" i="13" l="1"/>
  <c r="H68" i="13" s="1"/>
  <c r="H69" i="13" s="1"/>
  <c r="I69" i="13" l="1"/>
</calcChain>
</file>

<file path=xl/sharedStrings.xml><?xml version="1.0" encoding="utf-8"?>
<sst xmlns="http://schemas.openxmlformats.org/spreadsheetml/2006/main" count="1311" uniqueCount="106">
  <si>
    <t>Grunnlagsopplysninger - Tidskonto</t>
  </si>
  <si>
    <t>Navn</t>
  </si>
  <si>
    <t>Stillingsstørrelse i %:</t>
  </si>
  <si>
    <t>År:</t>
  </si>
  <si>
    <t>Timer pr uke i full stilling:</t>
  </si>
  <si>
    <t>1. dag i uke 1:</t>
  </si>
  <si>
    <t>Antall timer pr uke i gjennomsnitt:</t>
  </si>
  <si>
    <t>Antall timer pr dag i gjennomsnitt</t>
  </si>
  <si>
    <t xml:space="preserve"> +</t>
  </si>
  <si>
    <t xml:space="preserve"> -</t>
  </si>
  <si>
    <t xml:space="preserve">Overført fra forrige periode: </t>
  </si>
  <si>
    <t>Skriv kun i ett av feltene</t>
  </si>
  <si>
    <t>Dette skjema er beregnet på personer som har arbeidstidsavtale med tidskonto.</t>
  </si>
  <si>
    <t>Overføringsgrense etter skriftlig avtale fra arbeidsgiver. 0= standard 1 = etter avtale</t>
  </si>
  <si>
    <t>Maksimal overføring mellom 4-ukersperiodene:</t>
  </si>
  <si>
    <t>Standard overføring mellom 4-ukersperiodene:</t>
  </si>
  <si>
    <t>Versjon:</t>
  </si>
  <si>
    <t>06.01.2025 JLH</t>
  </si>
  <si>
    <t>Uke 1</t>
  </si>
  <si>
    <t>Kommentarfelt</t>
  </si>
  <si>
    <t>Klokkeslett</t>
  </si>
  <si>
    <t>Delt arbeidsdag</t>
  </si>
  <si>
    <t>DAG</t>
  </si>
  <si>
    <t>Dato</t>
  </si>
  <si>
    <t>Kom</t>
  </si>
  <si>
    <t>Gikk</t>
  </si>
  <si>
    <t>Timer</t>
  </si>
  <si>
    <t>Mandag</t>
  </si>
  <si>
    <t>Tirsdag</t>
  </si>
  <si>
    <t>Onsdag</t>
  </si>
  <si>
    <t>Torsdag</t>
  </si>
  <si>
    <t>Fredag</t>
  </si>
  <si>
    <t>Lørdag</t>
  </si>
  <si>
    <t>Søndag</t>
  </si>
  <si>
    <t>Sum uke</t>
  </si>
  <si>
    <t>Uke 2</t>
  </si>
  <si>
    <t>Uke 3</t>
  </si>
  <si>
    <t>Uke 4</t>
  </si>
  <si>
    <t>Avspasering hele uker</t>
  </si>
  <si>
    <t>Periode</t>
  </si>
  <si>
    <t>Antall uker</t>
  </si>
  <si>
    <t>Sum</t>
  </si>
  <si>
    <t>Overført</t>
  </si>
  <si>
    <t>I denne 4-ukersperioden:</t>
  </si>
  <si>
    <t>Skjema sendes nærmeste leder.</t>
  </si>
  <si>
    <t>Antall feriedager:</t>
  </si>
  <si>
    <t>Dager avspasering:</t>
  </si>
  <si>
    <t>Uke 5</t>
  </si>
  <si>
    <t>Uke 6</t>
  </si>
  <si>
    <t>Uke 7</t>
  </si>
  <si>
    <t>Uke 8</t>
  </si>
  <si>
    <t>Uke 9</t>
  </si>
  <si>
    <t>Uke 10</t>
  </si>
  <si>
    <t>Uke 11</t>
  </si>
  <si>
    <t>Uke 12</t>
  </si>
  <si>
    <t>Begrensing av overføring av timer</t>
  </si>
  <si>
    <t>Automatisk overføring:</t>
  </si>
  <si>
    <t>Manuell overføring av mer enn 30 plusstimer</t>
  </si>
  <si>
    <t>Overføring av mer enn 30 plusstimer</t>
  </si>
  <si>
    <t>kan kun gjøres etter skriftlig tillatelse fra nærmeste leder.</t>
  </si>
  <si>
    <t xml:space="preserve">Antall timer føres inn i feltet. Husk format 25:00. </t>
  </si>
  <si>
    <t>Grenser for overføring:</t>
  </si>
  <si>
    <t>Uke 13</t>
  </si>
  <si>
    <t>Uke 14</t>
  </si>
  <si>
    <t>Uke 15</t>
  </si>
  <si>
    <t>Uke 16</t>
  </si>
  <si>
    <t>Uke 17</t>
  </si>
  <si>
    <t>Uke 18</t>
  </si>
  <si>
    <t>Uke 19</t>
  </si>
  <si>
    <t>Uke 20</t>
  </si>
  <si>
    <t>Uke 21</t>
  </si>
  <si>
    <t>Uke 22</t>
  </si>
  <si>
    <t>Uke 23</t>
  </si>
  <si>
    <t>Uke 24</t>
  </si>
  <si>
    <t>:</t>
  </si>
  <si>
    <t>Uke 25</t>
  </si>
  <si>
    <t>Uke 26</t>
  </si>
  <si>
    <t>Uke 27</t>
  </si>
  <si>
    <t>Uke 28</t>
  </si>
  <si>
    <t>Uke 29</t>
  </si>
  <si>
    <t>Uke 30</t>
  </si>
  <si>
    <t>Uke 31</t>
  </si>
  <si>
    <t>Uke 32</t>
  </si>
  <si>
    <t>Uke 33</t>
  </si>
  <si>
    <t>Uke 34</t>
  </si>
  <si>
    <t>Uke 35</t>
  </si>
  <si>
    <t>Uke 36</t>
  </si>
  <si>
    <t>Uke 37</t>
  </si>
  <si>
    <t>Uke 38</t>
  </si>
  <si>
    <t>Uke 39</t>
  </si>
  <si>
    <t>Uke 40</t>
  </si>
  <si>
    <t>kan kun gjøres etter skriftlig tillatelse fra kirkevergen.</t>
  </si>
  <si>
    <t>Antall timer føres inn i feltet. (Husk format 25:00)</t>
  </si>
  <si>
    <t>Uke 41</t>
  </si>
  <si>
    <t>Uke 42</t>
  </si>
  <si>
    <t>Uke 43</t>
  </si>
  <si>
    <t>Uke 44</t>
  </si>
  <si>
    <t>Uke 45</t>
  </si>
  <si>
    <t>Uke 46</t>
  </si>
  <si>
    <t>Uke 47</t>
  </si>
  <si>
    <t>Uke 48</t>
  </si>
  <si>
    <t>Uke 49</t>
  </si>
  <si>
    <t>Uke 50</t>
  </si>
  <si>
    <t>Uke 51</t>
  </si>
  <si>
    <t>Uke 52</t>
  </si>
  <si>
    <t>Uke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</si>
</sst>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0]&quot;&quot;;[Black][&gt;0]hh:mm;hh:mm"/>
    <numFmt numFmtId="165" formatCode="[h]:mm"/>
    <numFmt numFmtId="166" formatCode="d/m/;@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indexed="10"/>
      <name val="Arial"/>
      <family val="2"/>
    </font>
    <font>
      <sz val="9"/>
      <color indexed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right"/>
    </xf>
    <xf numFmtId="0" fontId="0" fillId="2" borderId="1" xfId="0" applyFill="1" applyBorder="1" applyProtection="1">
      <protection locked="0"/>
    </xf>
    <xf numFmtId="165" fontId="0" fillId="0" borderId="2" xfId="0" applyNumberFormat="1" applyBorder="1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0" fontId="6" fillId="0" borderId="1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0" fontId="6" fillId="2" borderId="5" xfId="0" applyNumberFormat="1" applyFont="1" applyFill="1" applyBorder="1" applyProtection="1">
      <protection locked="0"/>
    </xf>
    <xf numFmtId="20" fontId="6" fillId="2" borderId="6" xfId="0" applyNumberFormat="1" applyFont="1" applyFill="1" applyBorder="1" applyProtection="1">
      <protection locked="0"/>
    </xf>
    <xf numFmtId="20" fontId="6" fillId="0" borderId="5" xfId="0" applyNumberFormat="1" applyFont="1" applyBorder="1" applyProtection="1">
      <protection locked="0"/>
    </xf>
    <xf numFmtId="20" fontId="6" fillId="0" borderId="6" xfId="0" applyNumberFormat="1" applyFont="1" applyBorder="1" applyProtection="1">
      <protection locked="0"/>
    </xf>
    <xf numFmtId="164" fontId="6" fillId="2" borderId="5" xfId="0" applyNumberFormat="1" applyFont="1" applyFill="1" applyBorder="1"/>
    <xf numFmtId="20" fontId="6" fillId="2" borderId="7" xfId="0" applyNumberFormat="1" applyFont="1" applyFill="1" applyBorder="1" applyProtection="1">
      <protection locked="0"/>
    </xf>
    <xf numFmtId="20" fontId="6" fillId="2" borderId="8" xfId="0" applyNumberFormat="1" applyFont="1" applyFill="1" applyBorder="1" applyProtection="1">
      <protection locked="0"/>
    </xf>
    <xf numFmtId="20" fontId="6" fillId="0" borderId="7" xfId="0" applyNumberFormat="1" applyFont="1" applyBorder="1" applyProtection="1">
      <protection locked="0"/>
    </xf>
    <xf numFmtId="20" fontId="6" fillId="0" borderId="8" xfId="0" applyNumberFormat="1" applyFont="1" applyBorder="1" applyProtection="1">
      <protection locked="0"/>
    </xf>
    <xf numFmtId="20" fontId="6" fillId="0" borderId="9" xfId="0" applyNumberFormat="1" applyFont="1" applyBorder="1" applyAlignment="1" applyProtection="1">
      <alignment horizontal="right"/>
      <protection locked="0"/>
    </xf>
    <xf numFmtId="165" fontId="6" fillId="2" borderId="10" xfId="0" applyNumberFormat="1" applyFont="1" applyFill="1" applyBorder="1" applyAlignment="1">
      <alignment horizontal="right"/>
    </xf>
    <xf numFmtId="0" fontId="7" fillId="0" borderId="11" xfId="0" applyFont="1" applyBorder="1"/>
    <xf numFmtId="0" fontId="6" fillId="0" borderId="12" xfId="0" applyFont="1" applyBorder="1"/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0" xfId="0" applyFont="1"/>
    <xf numFmtId="0" fontId="8" fillId="0" borderId="0" xfId="0" applyFont="1"/>
    <xf numFmtId="0" fontId="7" fillId="0" borderId="0" xfId="0" applyFont="1"/>
    <xf numFmtId="0" fontId="6" fillId="0" borderId="0" xfId="0" applyFont="1" applyProtection="1">
      <protection locked="0"/>
    </xf>
    <xf numFmtId="0" fontId="6" fillId="0" borderId="11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165" fontId="6" fillId="0" borderId="1" xfId="0" applyNumberFormat="1" applyFont="1" applyBorder="1" applyAlignment="1">
      <alignment horizontal="right"/>
    </xf>
    <xf numFmtId="165" fontId="6" fillId="2" borderId="1" xfId="0" applyNumberFormat="1" applyFont="1" applyFill="1" applyBorder="1" applyAlignment="1">
      <alignment horizontal="center"/>
    </xf>
    <xf numFmtId="0" fontId="9" fillId="0" borderId="0" xfId="0" applyFont="1"/>
    <xf numFmtId="165" fontId="6" fillId="2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/>
    <xf numFmtId="20" fontId="6" fillId="0" borderId="0" xfId="0" applyNumberFormat="1" applyFont="1" applyAlignment="1" applyProtection="1">
      <alignment horizontal="right"/>
      <protection locked="0"/>
    </xf>
    <xf numFmtId="0" fontId="11" fillId="0" borderId="0" xfId="0" applyFont="1" applyAlignment="1">
      <alignment horizontal="right"/>
    </xf>
    <xf numFmtId="0" fontId="11" fillId="0" borderId="0" xfId="0" applyFont="1" applyProtection="1">
      <protection locked="0"/>
    </xf>
    <xf numFmtId="0" fontId="12" fillId="2" borderId="1" xfId="0" applyFont="1" applyFill="1" applyBorder="1" applyProtection="1">
      <protection locked="0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4" fontId="2" fillId="0" borderId="0" xfId="0" applyNumberFormat="1" applyFont="1"/>
    <xf numFmtId="1" fontId="0" fillId="2" borderId="1" xfId="0" applyNumberFormat="1" applyFill="1" applyBorder="1" applyProtection="1">
      <protection locked="0"/>
    </xf>
    <xf numFmtId="0" fontId="6" fillId="3" borderId="1" xfId="0" applyFont="1" applyFill="1" applyBorder="1" applyAlignment="1" applyProtection="1">
      <alignment horizontal="right"/>
      <protection locked="0"/>
    </xf>
    <xf numFmtId="165" fontId="0" fillId="4" borderId="1" xfId="0" applyNumberFormat="1" applyFill="1" applyBorder="1" applyAlignment="1" applyProtection="1">
      <alignment horizontal="right"/>
      <protection locked="0"/>
    </xf>
    <xf numFmtId="14" fontId="0" fillId="4" borderId="1" xfId="0" applyNumberFormat="1" applyFill="1" applyBorder="1"/>
    <xf numFmtId="0" fontId="0" fillId="0" borderId="1" xfId="0" applyBorder="1"/>
    <xf numFmtId="166" fontId="13" fillId="2" borderId="15" xfId="0" applyNumberFormat="1" applyFont="1" applyFill="1" applyBorder="1" applyProtection="1">
      <protection locked="0"/>
    </xf>
    <xf numFmtId="166" fontId="13" fillId="2" borderId="16" xfId="0" applyNumberFormat="1" applyFont="1" applyFill="1" applyBorder="1" applyProtection="1">
      <protection locked="0"/>
    </xf>
    <xf numFmtId="166" fontId="13" fillId="2" borderId="1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" fontId="6" fillId="0" borderId="11" xfId="0" applyNumberFormat="1" applyFont="1" applyBorder="1" applyProtection="1">
      <protection locked="0"/>
    </xf>
    <xf numFmtId="16" fontId="6" fillId="0" borderId="13" xfId="0" applyNumberFormat="1" applyFont="1" applyBorder="1" applyProtection="1">
      <protection locked="0"/>
    </xf>
    <xf numFmtId="0" fontId="4" fillId="0" borderId="0" xfId="0" applyFont="1" applyAlignment="1">
      <alignment horizontal="left"/>
    </xf>
    <xf numFmtId="0" fontId="5" fillId="0" borderId="18" xfId="0" applyFont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 applyProtection="1">
      <alignment horizontal="center"/>
      <protection locked="0"/>
    </xf>
    <xf numFmtId="0" fontId="1" fillId="0" borderId="1" xfId="0" applyFont="1" applyBorder="1"/>
    <xf numFmtId="20" fontId="1" fillId="2" borderId="5" xfId="0" applyNumberFormat="1" applyFont="1" applyFill="1" applyBorder="1" applyProtection="1">
      <protection locked="0"/>
    </xf>
    <xf numFmtId="20" fontId="1" fillId="2" borderId="7" xfId="0" applyNumberFormat="1" applyFont="1" applyFill="1" applyBorder="1" applyProtection="1">
      <protection locked="0"/>
    </xf>
  </cellXfs>
  <cellStyles count="1">
    <cellStyle name="Normal" xfId="0" builtinId="0"/>
  </cellStyles>
  <dxfs count="2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47625</xdr:rowOff>
    </xdr:from>
    <xdr:to>
      <xdr:col>6</xdr:col>
      <xdr:colOff>754377</xdr:colOff>
      <xdr:row>44</xdr:row>
      <xdr:rowOff>121924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28575" y="2981325"/>
          <a:ext cx="5295900" cy="428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Regler for føring av timer: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Før inn når du jobber. Du skal føre faktisk arbeidede timer, IKKE sjablongmessig f.eks 4 timer hver søndag eller kl 9-15 hver tirsdag. Bruk det andre feltet ved delt arbeidsdag.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Hel uke ferie: Skriv kun ”ferie” i kommentarfeltet.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Enkeltdager ferie: Skriv inn normal arbeidstid i tidsfeltet og ”Ferie” i kommentarfeltet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Avspasering av dager gjøres ved å skrive blankt i aktuelt felt.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Avspasering av uke registreres ved å sette antall uker avspasering i feltet nederst på arket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Fri på høytidsdag og denne ukedagen vanligvis er arbeidsdag (f.eks 1/5, 17/5): Skriv inn normalt antall timer denne dagen. Skriv høytidsdag i kommentarfeltet.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Ved arbeid på høytidsdag skrives inn det høyeste av faktisk jobbet timer og normal arbeidstid på denne ukedagen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Uke 1 og 53: Disse ukene har en eller flere dager som ikke hører til i det aktuelle året. Disse dagene føres med det antall timer arbeid man vanligvis har på denne ukedagen.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Kurs: Skriv inn normal arbeidstid i tidsfeltet + evt reisetid som overstiger dette. Skriv ”Kurs” i kommentarfeltet.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Leiropphold: Skriv ”Leir” i kommentarfeltet. Beregn antall timer pr dag og skriv dette inn med fiktive klokkeslett.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Regler for tidsberegning ved leiropphold: Ved aktiv og passiv arbeidstid regnes en time som en arbeidstime. Ved hviletid (ikke arbeidsplikt) på leir regnes en time som 1/3 arbeidstime. Tillegg for kveldsarbeid og helgearbeid registreres ikke i tidsregistreringen, men i Visma.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Ved opphør av arbeidsforholdet utbetales det ikke godtgjørelse for eventuelt gjenstående plusstimer. For eventuelle minustimer kan det kreves trekk i lønn.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Det kan maks overføre 60 timer mellom hver 4-ukersperiode og 30 timer mellom uke 12 og 13 og uke 40 og 41. Det lagt inn sperre på overføring av mer enn 60 timer mellom 4-ukersperiodene og mer enn 30 timer fra uke 12 til 13 og uke 40 til 41. Dersom man har flere timer enn det tillate å overføre, må det søkes dispensjasjon fra nærmeste leder.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nb-NO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121919</xdr:rowOff>
    </xdr:from>
    <xdr:to>
      <xdr:col>9</xdr:col>
      <xdr:colOff>1607853</xdr:colOff>
      <xdr:row>80</xdr:row>
      <xdr:rowOff>133395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1934824"/>
          <a:ext cx="5248275" cy="1304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nb-NO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Reglene for overføring av timer mellom uke 12 og 13:</a:t>
          </a: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+/- tid som arbeidslistene ender opp med skal overføres til ny periode </a:t>
          </a:r>
          <a:r>
            <a:rPr lang="nb-N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(start uke 13)</a:t>
          </a: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etter følgende regler:</a:t>
          </a: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1.  30 plusstimer kan overføres til neste periode. Mer enn 30 timer strykes.</a:t>
          </a:r>
        </a:p>
        <a:p>
          <a:pPr algn="l" rtl="0">
            <a:lnSpc>
              <a:spcPts val="10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2.  I helt spesielle tilfeller kan kirkevergen gi dispensasjon til å overføre mer enn 30 timer. </a:t>
          </a: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3. 10 minustimer kan overføres til neste periode.</a:t>
          </a:r>
        </a:p>
        <a:p>
          <a:pPr algn="l" rtl="0">
            <a:lnSpc>
              <a:spcPts val="1000"/>
            </a:lnSpc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38100</xdr:rowOff>
    </xdr:from>
    <xdr:to>
      <xdr:col>9</xdr:col>
      <xdr:colOff>2165940</xdr:colOff>
      <xdr:row>81</xdr:row>
      <xdr:rowOff>133350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2001500"/>
          <a:ext cx="5762625" cy="1390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nb-NO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Reglene for overføring av timer mellom uke 40 og 41:</a:t>
          </a: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+/- tid som arbeidslistene ender opp med skal overføres til ny periode </a:t>
          </a:r>
          <a:r>
            <a:rPr lang="nb-N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(start uke 41)</a:t>
          </a: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etter følgende regler:</a:t>
          </a: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1.  30 plusstimer kan overføres til neste periode. Mer enn 30 timer strykes.</a:t>
          </a:r>
        </a:p>
        <a:p>
          <a:pPr algn="l" rtl="0">
            <a:lnSpc>
              <a:spcPts val="10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2.  I helt spesielle tilfeller kan kirkevergen gi dispensasjon til å overføre mer enn 30 timer. </a:t>
          </a: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3. 10 minustimer kan overføres til neste periode.</a:t>
          </a:r>
        </a:p>
        <a:p>
          <a:pPr algn="l" rtl="0">
            <a:lnSpc>
              <a:spcPts val="1000"/>
            </a:lnSpc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workbookViewId="0">
      <selection activeCell="I13" sqref="I13"/>
    </sheetView>
  </sheetViews>
  <sheetFormatPr defaultColWidth="11.42578125" defaultRowHeight="12.6"/>
  <sheetData>
    <row r="1" spans="1:7">
      <c r="A1" s="62" t="s">
        <v>0</v>
      </c>
      <c r="B1" s="62"/>
      <c r="C1" s="62"/>
      <c r="D1" s="62"/>
      <c r="E1" s="62"/>
      <c r="F1" s="62"/>
      <c r="G1" s="62"/>
    </row>
    <row r="2" spans="1:7">
      <c r="A2" s="62"/>
      <c r="B2" s="62"/>
      <c r="C2" s="62"/>
      <c r="D2" s="62"/>
      <c r="E2" s="62"/>
      <c r="F2" s="62"/>
      <c r="G2" s="62"/>
    </row>
    <row r="4" spans="1:7">
      <c r="A4" t="s">
        <v>1</v>
      </c>
      <c r="B4" s="59"/>
    </row>
    <row r="7" spans="1:7">
      <c r="A7" s="6" t="s">
        <v>2</v>
      </c>
      <c r="D7" s="51">
        <v>100</v>
      </c>
      <c r="F7" s="1" t="s">
        <v>3</v>
      </c>
      <c r="G7" s="2">
        <v>2025</v>
      </c>
    </row>
    <row r="8" spans="1:7">
      <c r="A8" s="6" t="s">
        <v>4</v>
      </c>
      <c r="D8" s="53">
        <v>1.5625</v>
      </c>
      <c r="F8" s="1" t="s">
        <v>5</v>
      </c>
      <c r="G8" s="54"/>
    </row>
    <row r="9" spans="1:7" ht="12.95" thickBot="1">
      <c r="A9" s="6" t="s">
        <v>6</v>
      </c>
      <c r="D9" s="3">
        <f>D8/100*D7</f>
        <v>1.5625</v>
      </c>
    </row>
    <row r="10" spans="1:7" ht="12.95" thickTop="1">
      <c r="A10" s="6" t="s">
        <v>7</v>
      </c>
      <c r="D10" s="7">
        <f>D9/5</f>
        <v>0.3125</v>
      </c>
    </row>
    <row r="13" spans="1:7">
      <c r="C13" s="4" t="s">
        <v>8</v>
      </c>
      <c r="D13" s="4" t="s">
        <v>9</v>
      </c>
    </row>
    <row r="14" spans="1:7">
      <c r="B14" s="1" t="s">
        <v>10</v>
      </c>
      <c r="C14" s="37"/>
      <c r="D14" s="37"/>
    </row>
    <row r="15" spans="1:7">
      <c r="C15" s="63" t="s">
        <v>11</v>
      </c>
      <c r="D15" s="63"/>
    </row>
    <row r="18" spans="1:1" ht="12.95">
      <c r="A18" s="5" t="s">
        <v>12</v>
      </c>
    </row>
    <row r="46" spans="6:7">
      <c r="F46" s="1" t="s">
        <v>13</v>
      </c>
      <c r="G46" s="52">
        <v>0</v>
      </c>
    </row>
    <row r="47" spans="6:7">
      <c r="F47" s="49" t="s">
        <v>14</v>
      </c>
      <c r="G47" s="39">
        <f>IF(G46=0,G48,IF(G46=1,G49*D7/100,G48))</f>
        <v>2.5</v>
      </c>
    </row>
    <row r="48" spans="6:7">
      <c r="F48" s="49" t="s">
        <v>15</v>
      </c>
      <c r="G48" s="39">
        <v>2.5</v>
      </c>
    </row>
    <row r="49" spans="6:7">
      <c r="F49" s="49"/>
    </row>
    <row r="52" spans="6:7">
      <c r="F52" s="48" t="s">
        <v>16</v>
      </c>
      <c r="G52" s="50" t="s">
        <v>17</v>
      </c>
    </row>
  </sheetData>
  <mergeCells count="2">
    <mergeCell ref="A1:G2"/>
    <mergeCell ref="C15:D15"/>
  </mergeCells>
  <phoneticPr fontId="2" type="noConversion"/>
  <conditionalFormatting sqref="D8 C14:D14">
    <cfRule type="expression" dxfId="19" priority="2" stopIfTrue="1">
      <formula>LEFT($J$33)="-"</formula>
    </cfRule>
  </conditionalFormatting>
  <conditionalFormatting sqref="G46:G48">
    <cfRule type="expression" dxfId="18" priority="1" stopIfTrue="1">
      <formula>LEFT($J$31)="-"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&amp;C&amp;18Tidskonto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58"/>
  <sheetViews>
    <sheetView topLeftCell="A33" workbookViewId="0">
      <selection activeCell="J57" sqref="J57"/>
    </sheetView>
  </sheetViews>
  <sheetFormatPr defaultColWidth="11.42578125" defaultRowHeight="12.6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ht="12.95">
      <c r="A1" s="5">
        <f>Start!B4</f>
        <v>0</v>
      </c>
      <c r="B1" s="5"/>
      <c r="H1" s="9" t="s">
        <v>8</v>
      </c>
      <c r="I1" s="9" t="s">
        <v>9</v>
      </c>
      <c r="J1" s="68">
        <f>Start!$G$7</f>
        <v>2025</v>
      </c>
    </row>
    <row r="2" spans="1:10">
      <c r="A2" s="30"/>
      <c r="B2" s="30"/>
      <c r="G2" s="10" t="s">
        <v>10</v>
      </c>
      <c r="H2" s="11">
        <f>IF('29-32'!H55&gt;Start!G47,Start!G47,'29-32'!H55)</f>
        <v>0</v>
      </c>
      <c r="I2" s="11">
        <f>'29-32'!I55</f>
        <v>0</v>
      </c>
    </row>
    <row r="4" spans="1:10" ht="12.95">
      <c r="A4" s="5" t="s">
        <v>83</v>
      </c>
      <c r="B4" s="5"/>
      <c r="J4" s="69" t="s">
        <v>19</v>
      </c>
    </row>
    <row r="5" spans="1:10">
      <c r="A5" s="30"/>
      <c r="B5" s="30"/>
      <c r="C5" s="65" t="s">
        <v>20</v>
      </c>
      <c r="D5" s="66"/>
      <c r="E5" s="65" t="s">
        <v>21</v>
      </c>
      <c r="F5" s="66"/>
    </row>
    <row r="6" spans="1:10" ht="12.95" thickBot="1">
      <c r="A6" s="70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2.95" thickTop="1">
      <c r="A7" s="71" t="s">
        <v>27</v>
      </c>
      <c r="B7" s="56">
        <f>'29-32'!B49+1</f>
        <v>45880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>
      <c r="A8" s="71" t="s">
        <v>28</v>
      </c>
      <c r="B8" s="57">
        <f t="shared" ref="B8:B13" si="1">B7+1</f>
        <v>45881</v>
      </c>
      <c r="C8" s="15"/>
      <c r="D8" s="16"/>
      <c r="E8" s="17"/>
      <c r="F8" s="18"/>
      <c r="G8" s="19">
        <f t="shared" si="0"/>
        <v>0</v>
      </c>
      <c r="J8" s="35"/>
    </row>
    <row r="9" spans="1:10">
      <c r="A9" s="71" t="s">
        <v>29</v>
      </c>
      <c r="B9" s="57">
        <f t="shared" si="1"/>
        <v>45882</v>
      </c>
      <c r="C9" s="15"/>
      <c r="D9" s="16"/>
      <c r="E9" s="17"/>
      <c r="F9" s="18"/>
      <c r="G9" s="19">
        <f t="shared" si="0"/>
        <v>0</v>
      </c>
      <c r="J9" s="35"/>
    </row>
    <row r="10" spans="1:10">
      <c r="A10" s="71" t="s">
        <v>30</v>
      </c>
      <c r="B10" s="57">
        <f t="shared" si="1"/>
        <v>45883</v>
      </c>
      <c r="C10" s="15"/>
      <c r="D10" s="16"/>
      <c r="E10" s="17"/>
      <c r="F10" s="18"/>
      <c r="G10" s="19">
        <f t="shared" si="0"/>
        <v>0</v>
      </c>
      <c r="J10" s="35"/>
    </row>
    <row r="11" spans="1:10">
      <c r="A11" s="71" t="s">
        <v>31</v>
      </c>
      <c r="B11" s="57">
        <f t="shared" si="1"/>
        <v>45884</v>
      </c>
      <c r="C11" s="15"/>
      <c r="D11" s="16"/>
      <c r="E11" s="17"/>
      <c r="F11" s="18"/>
      <c r="G11" s="19">
        <f t="shared" si="0"/>
        <v>0</v>
      </c>
      <c r="J11" s="35"/>
    </row>
    <row r="12" spans="1:10">
      <c r="A12" s="71" t="s">
        <v>32</v>
      </c>
      <c r="B12" s="57">
        <f t="shared" si="1"/>
        <v>45885</v>
      </c>
      <c r="C12" s="15"/>
      <c r="D12" s="16"/>
      <c r="E12" s="17"/>
      <c r="F12" s="18"/>
      <c r="G12" s="19">
        <f t="shared" si="0"/>
        <v>0</v>
      </c>
      <c r="J12" s="35"/>
    </row>
    <row r="13" spans="1:10" ht="12.95" thickBot="1">
      <c r="A13" s="72" t="s">
        <v>33</v>
      </c>
      <c r="B13" s="58">
        <f t="shared" si="1"/>
        <v>45886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2.95" thickBot="1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>
      <c r="A15" s="30"/>
      <c r="B15" s="30"/>
      <c r="F15" s="10"/>
    </row>
    <row r="16" spans="1:10" ht="12.95">
      <c r="A16" s="5" t="s">
        <v>84</v>
      </c>
      <c r="B16" s="5"/>
    </row>
    <row r="17" spans="1:10">
      <c r="A17" s="30"/>
      <c r="B17" s="30"/>
      <c r="C17" s="65" t="s">
        <v>20</v>
      </c>
      <c r="D17" s="66"/>
      <c r="E17" s="65" t="s">
        <v>21</v>
      </c>
      <c r="F17" s="66"/>
    </row>
    <row r="18" spans="1:10" ht="12.95" thickBot="1">
      <c r="A18" s="70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2.95" thickTop="1">
      <c r="A19" s="71" t="s">
        <v>27</v>
      </c>
      <c r="B19" s="56">
        <f>B13+1</f>
        <v>45887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>
      <c r="A20" s="71" t="s">
        <v>28</v>
      </c>
      <c r="B20" s="57">
        <f t="shared" ref="B20:B25" si="3">B19+1</f>
        <v>45888</v>
      </c>
      <c r="C20" s="15"/>
      <c r="D20" s="16"/>
      <c r="E20" s="17"/>
      <c r="F20" s="18"/>
      <c r="G20" s="19">
        <f t="shared" si="2"/>
        <v>0</v>
      </c>
      <c r="J20" s="35"/>
    </row>
    <row r="21" spans="1:10">
      <c r="A21" s="71" t="s">
        <v>29</v>
      </c>
      <c r="B21" s="57">
        <f t="shared" si="3"/>
        <v>45889</v>
      </c>
      <c r="C21" s="15"/>
      <c r="D21" s="16"/>
      <c r="E21" s="17"/>
      <c r="F21" s="18"/>
      <c r="G21" s="19">
        <f t="shared" si="2"/>
        <v>0</v>
      </c>
      <c r="J21" s="35"/>
    </row>
    <row r="22" spans="1:10">
      <c r="A22" s="71" t="s">
        <v>30</v>
      </c>
      <c r="B22" s="57">
        <f t="shared" si="3"/>
        <v>45890</v>
      </c>
      <c r="C22" s="15"/>
      <c r="D22" s="16"/>
      <c r="E22" s="17"/>
      <c r="F22" s="18"/>
      <c r="G22" s="19">
        <f t="shared" si="2"/>
        <v>0</v>
      </c>
      <c r="J22" s="35"/>
    </row>
    <row r="23" spans="1:10">
      <c r="A23" s="71" t="s">
        <v>31</v>
      </c>
      <c r="B23" s="57">
        <f t="shared" si="3"/>
        <v>45891</v>
      </c>
      <c r="C23" s="15"/>
      <c r="D23" s="16"/>
      <c r="E23" s="17"/>
      <c r="F23" s="18"/>
      <c r="G23" s="19">
        <f t="shared" si="2"/>
        <v>0</v>
      </c>
      <c r="J23" s="35"/>
    </row>
    <row r="24" spans="1:10">
      <c r="A24" s="71" t="s">
        <v>32</v>
      </c>
      <c r="B24" s="57">
        <f t="shared" si="3"/>
        <v>45892</v>
      </c>
      <c r="C24" s="15"/>
      <c r="D24" s="16"/>
      <c r="E24" s="17"/>
      <c r="F24" s="18"/>
      <c r="G24" s="19">
        <f t="shared" si="2"/>
        <v>0</v>
      </c>
      <c r="J24" s="35"/>
    </row>
    <row r="25" spans="1:10" ht="12.95" thickBot="1">
      <c r="A25" s="72" t="s">
        <v>33</v>
      </c>
      <c r="B25" s="58">
        <f t="shared" si="3"/>
        <v>45893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2.95" thickBot="1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ht="12.95">
      <c r="A28" s="5" t="s">
        <v>85</v>
      </c>
      <c r="B28" s="5"/>
    </row>
    <row r="29" spans="1:10">
      <c r="A29" s="30"/>
      <c r="B29" s="30"/>
      <c r="C29" s="65" t="s">
        <v>20</v>
      </c>
      <c r="D29" s="66"/>
      <c r="E29" s="65" t="s">
        <v>21</v>
      </c>
      <c r="F29" s="66"/>
    </row>
    <row r="30" spans="1:10" ht="12.95" thickBot="1">
      <c r="A30" s="70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2.95" thickTop="1">
      <c r="A31" s="71" t="s">
        <v>27</v>
      </c>
      <c r="B31" s="56">
        <f>B25+1</f>
        <v>45894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>
      <c r="A32" s="71" t="s">
        <v>28</v>
      </c>
      <c r="B32" s="57">
        <f t="shared" ref="B32:B37" si="5">B31+1</f>
        <v>45895</v>
      </c>
      <c r="C32" s="15"/>
      <c r="D32" s="16"/>
      <c r="E32" s="17"/>
      <c r="F32" s="18"/>
      <c r="G32" s="19">
        <f t="shared" si="4"/>
        <v>0</v>
      </c>
      <c r="J32" s="35"/>
    </row>
    <row r="33" spans="1:10">
      <c r="A33" s="71" t="s">
        <v>29</v>
      </c>
      <c r="B33" s="57">
        <f t="shared" si="5"/>
        <v>45896</v>
      </c>
      <c r="C33" s="15"/>
      <c r="D33" s="16"/>
      <c r="E33" s="17"/>
      <c r="F33" s="18"/>
      <c r="G33" s="19">
        <f t="shared" si="4"/>
        <v>0</v>
      </c>
      <c r="J33" s="35"/>
    </row>
    <row r="34" spans="1:10">
      <c r="A34" s="71" t="s">
        <v>30</v>
      </c>
      <c r="B34" s="57">
        <f t="shared" si="5"/>
        <v>45897</v>
      </c>
      <c r="C34" s="15"/>
      <c r="D34" s="16"/>
      <c r="E34" s="17"/>
      <c r="F34" s="18"/>
      <c r="G34" s="19">
        <f t="shared" si="4"/>
        <v>0</v>
      </c>
      <c r="J34" s="35"/>
    </row>
    <row r="35" spans="1:10">
      <c r="A35" s="71" t="s">
        <v>31</v>
      </c>
      <c r="B35" s="57">
        <f t="shared" si="5"/>
        <v>45898</v>
      </c>
      <c r="C35" s="15"/>
      <c r="D35" s="16"/>
      <c r="E35" s="17"/>
      <c r="F35" s="18"/>
      <c r="G35" s="19">
        <f t="shared" si="4"/>
        <v>0</v>
      </c>
      <c r="J35" s="35"/>
    </row>
    <row r="36" spans="1:10">
      <c r="A36" s="71" t="s">
        <v>32</v>
      </c>
      <c r="B36" s="57">
        <f t="shared" si="5"/>
        <v>45899</v>
      </c>
      <c r="C36" s="15"/>
      <c r="D36" s="16"/>
      <c r="E36" s="17"/>
      <c r="F36" s="18"/>
      <c r="G36" s="19">
        <f t="shared" si="4"/>
        <v>0</v>
      </c>
      <c r="J36" s="35"/>
    </row>
    <row r="37" spans="1:10" ht="12.95" thickBot="1">
      <c r="A37" s="72" t="s">
        <v>33</v>
      </c>
      <c r="B37" s="58">
        <f t="shared" si="5"/>
        <v>45900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2.95" thickBot="1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ht="12.95">
      <c r="A40" s="5" t="s">
        <v>86</v>
      </c>
      <c r="B40" s="5"/>
    </row>
    <row r="41" spans="1:10">
      <c r="A41" s="30"/>
      <c r="B41" s="30"/>
      <c r="C41" s="65" t="s">
        <v>20</v>
      </c>
      <c r="D41" s="66"/>
      <c r="E41" s="65" t="s">
        <v>21</v>
      </c>
      <c r="F41" s="66"/>
    </row>
    <row r="42" spans="1:10" ht="12.95" thickBot="1">
      <c r="A42" s="70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2.95" thickTop="1">
      <c r="A43" s="71" t="s">
        <v>27</v>
      </c>
      <c r="B43" s="56">
        <f>B37+1</f>
        <v>45901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>
      <c r="A44" s="71" t="s">
        <v>28</v>
      </c>
      <c r="B44" s="57">
        <f t="shared" ref="B44:B49" si="7">B43+1</f>
        <v>45902</v>
      </c>
      <c r="C44" s="15"/>
      <c r="D44" s="16"/>
      <c r="E44" s="17"/>
      <c r="F44" s="18"/>
      <c r="G44" s="19">
        <f t="shared" si="6"/>
        <v>0</v>
      </c>
      <c r="J44" s="35"/>
    </row>
    <row r="45" spans="1:10">
      <c r="A45" s="71" t="s">
        <v>29</v>
      </c>
      <c r="B45" s="57">
        <f t="shared" si="7"/>
        <v>45903</v>
      </c>
      <c r="C45" s="15"/>
      <c r="D45" s="16"/>
      <c r="E45" s="17"/>
      <c r="F45" s="18"/>
      <c r="G45" s="19">
        <f t="shared" si="6"/>
        <v>0</v>
      </c>
      <c r="J45" s="35"/>
    </row>
    <row r="46" spans="1:10">
      <c r="A46" s="71" t="s">
        <v>30</v>
      </c>
      <c r="B46" s="57">
        <f t="shared" si="7"/>
        <v>45904</v>
      </c>
      <c r="C46" s="15"/>
      <c r="D46" s="16"/>
      <c r="E46" s="17"/>
      <c r="F46" s="18"/>
      <c r="G46" s="19">
        <f t="shared" si="6"/>
        <v>0</v>
      </c>
      <c r="J46" s="35"/>
    </row>
    <row r="47" spans="1:10">
      <c r="A47" s="71" t="s">
        <v>31</v>
      </c>
      <c r="B47" s="57">
        <f t="shared" si="7"/>
        <v>45905</v>
      </c>
      <c r="C47" s="15"/>
      <c r="D47" s="16"/>
      <c r="E47" s="17"/>
      <c r="F47" s="18"/>
      <c r="G47" s="19">
        <f t="shared" si="6"/>
        <v>0</v>
      </c>
      <c r="J47" s="35"/>
    </row>
    <row r="48" spans="1:10">
      <c r="A48" s="71" t="s">
        <v>32</v>
      </c>
      <c r="B48" s="57">
        <f t="shared" si="7"/>
        <v>45906</v>
      </c>
      <c r="C48" s="15"/>
      <c r="D48" s="16"/>
      <c r="E48" s="17"/>
      <c r="F48" s="18"/>
      <c r="G48" s="19">
        <f t="shared" si="6"/>
        <v>0</v>
      </c>
      <c r="J48" s="35"/>
    </row>
    <row r="49" spans="1:10" ht="12.95" thickBot="1">
      <c r="A49" s="72" t="s">
        <v>33</v>
      </c>
      <c r="B49" s="58">
        <f t="shared" si="7"/>
        <v>45907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2.95" thickBot="1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  <c r="J50" s="8"/>
    </row>
    <row r="51" spans="1:10">
      <c r="A51" s="30"/>
      <c r="B51" s="30"/>
      <c r="J51" s="8"/>
    </row>
    <row r="52" spans="1:10">
      <c r="A52" s="30"/>
      <c r="B52" s="30"/>
      <c r="J52" s="8"/>
    </row>
    <row r="53" spans="1:10" ht="11.45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  <c r="J53" s="8"/>
    </row>
    <row r="54" spans="1:10" ht="11.45">
      <c r="A54" s="28" t="s">
        <v>40</v>
      </c>
      <c r="B54" s="28"/>
      <c r="C54" s="67" t="s">
        <v>26</v>
      </c>
      <c r="D54" s="67"/>
      <c r="F54" s="12" t="s">
        <v>41</v>
      </c>
      <c r="G54" s="12"/>
      <c r="H54" s="11">
        <f>SUM(H2+H14+H26+H38+H50)</f>
        <v>0</v>
      </c>
      <c r="I54" s="11">
        <f>SUM(I2+I14+I26+I38+I50)</f>
        <v>0</v>
      </c>
      <c r="J54" s="8"/>
    </row>
    <row r="55" spans="1:10" ht="11.45">
      <c r="A55" s="38">
        <v>0</v>
      </c>
      <c r="B55" s="38"/>
      <c r="C55" s="64">
        <f>Start!D9*A55</f>
        <v>0</v>
      </c>
      <c r="D55" s="64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  <c r="J55" s="8"/>
    </row>
    <row r="56" spans="1:10" ht="17.25" customHeight="1">
      <c r="A56" s="5" t="s">
        <v>43</v>
      </c>
      <c r="B56" s="5"/>
      <c r="J56" s="33" t="s">
        <v>44</v>
      </c>
    </row>
    <row r="57" spans="1:10" ht="24" customHeight="1">
      <c r="A57" s="30"/>
      <c r="B57" s="30"/>
      <c r="C57" s="45" t="s">
        <v>45</v>
      </c>
      <c r="D57" s="47"/>
      <c r="G57" s="45" t="s">
        <v>46</v>
      </c>
      <c r="H57" s="47"/>
      <c r="J57" s="46"/>
    </row>
    <row r="58" spans="1:10">
      <c r="A58" s="30"/>
      <c r="B58" s="8"/>
    </row>
  </sheetData>
  <sheetProtection sheet="1" objects="1" scenarios="1"/>
  <mergeCells count="10">
    <mergeCell ref="C5:D5"/>
    <mergeCell ref="E5:F5"/>
    <mergeCell ref="C17:D17"/>
    <mergeCell ref="E17:F17"/>
    <mergeCell ref="C54:D54"/>
    <mergeCell ref="C55:D55"/>
    <mergeCell ref="C29:D29"/>
    <mergeCell ref="E29:F29"/>
    <mergeCell ref="C41:D41"/>
    <mergeCell ref="E41:F41"/>
  </mergeCells>
  <phoneticPr fontId="2" type="noConversion"/>
  <conditionalFormatting sqref="H2:I2 H14:I14 H26:I26 H38:I38 H50:I50 H54:I55 C55:D55">
    <cfRule type="expression" dxfId="6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900-000000000000}">
      <formula1>0</formula1>
      <formula2>0.999988425925926</formula2>
    </dataValidation>
  </dataValidations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85"/>
  <sheetViews>
    <sheetView topLeftCell="A44" workbookViewId="0">
      <selection activeCell="A55" sqref="A55"/>
    </sheetView>
  </sheetViews>
  <sheetFormatPr defaultColWidth="11.42578125" defaultRowHeight="12.6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ht="12.95">
      <c r="A1" s="5">
        <f>Start!B4</f>
        <v>0</v>
      </c>
      <c r="B1" s="5"/>
      <c r="H1" s="9" t="s">
        <v>8</v>
      </c>
      <c r="I1" s="9" t="s">
        <v>9</v>
      </c>
      <c r="J1" s="68">
        <f>Start!$G$7</f>
        <v>2025</v>
      </c>
    </row>
    <row r="2" spans="1:10">
      <c r="A2" s="30"/>
      <c r="B2" s="30"/>
      <c r="G2" s="10" t="s">
        <v>10</v>
      </c>
      <c r="H2" s="11">
        <f>IF('33-36'!H55&gt;Start!G47,Start!G47,'33-36'!H55)</f>
        <v>0</v>
      </c>
      <c r="I2" s="11">
        <f>'33-36'!I55</f>
        <v>0</v>
      </c>
    </row>
    <row r="4" spans="1:10" ht="12.95">
      <c r="A4" s="5" t="s">
        <v>87</v>
      </c>
      <c r="B4" s="5"/>
      <c r="J4" s="69" t="s">
        <v>19</v>
      </c>
    </row>
    <row r="5" spans="1:10">
      <c r="A5" s="30"/>
      <c r="B5" s="30"/>
      <c r="C5" s="65" t="s">
        <v>20</v>
      </c>
      <c r="D5" s="66"/>
      <c r="E5" s="65" t="s">
        <v>21</v>
      </c>
      <c r="F5" s="66"/>
    </row>
    <row r="6" spans="1:10" ht="12.95" thickBot="1">
      <c r="A6" s="70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2.95" thickTop="1">
      <c r="A7" s="71" t="s">
        <v>27</v>
      </c>
      <c r="B7" s="56">
        <f>'33-36'!B49+1</f>
        <v>45908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>
      <c r="A8" s="71" t="s">
        <v>28</v>
      </c>
      <c r="B8" s="57">
        <f t="shared" ref="B8:B13" si="1">B7+1</f>
        <v>45909</v>
      </c>
      <c r="C8" s="15"/>
      <c r="D8" s="16"/>
      <c r="E8" s="17"/>
      <c r="F8" s="18"/>
      <c r="G8" s="19">
        <f t="shared" si="0"/>
        <v>0</v>
      </c>
      <c r="J8" s="35"/>
    </row>
    <row r="9" spans="1:10">
      <c r="A9" s="71" t="s">
        <v>29</v>
      </c>
      <c r="B9" s="57">
        <f t="shared" si="1"/>
        <v>45910</v>
      </c>
      <c r="C9" s="15"/>
      <c r="D9" s="16"/>
      <c r="E9" s="17"/>
      <c r="F9" s="18"/>
      <c r="G9" s="19">
        <f t="shared" si="0"/>
        <v>0</v>
      </c>
      <c r="J9" s="35"/>
    </row>
    <row r="10" spans="1:10">
      <c r="A10" s="71" t="s">
        <v>30</v>
      </c>
      <c r="B10" s="57">
        <f t="shared" si="1"/>
        <v>45911</v>
      </c>
      <c r="C10" s="15"/>
      <c r="D10" s="16"/>
      <c r="E10" s="17"/>
      <c r="F10" s="18"/>
      <c r="G10" s="19">
        <f t="shared" si="0"/>
        <v>0</v>
      </c>
      <c r="J10" s="35"/>
    </row>
    <row r="11" spans="1:10">
      <c r="A11" s="71" t="s">
        <v>31</v>
      </c>
      <c r="B11" s="57">
        <f t="shared" si="1"/>
        <v>45912</v>
      </c>
      <c r="C11" s="15"/>
      <c r="D11" s="16"/>
      <c r="E11" s="17"/>
      <c r="F11" s="18"/>
      <c r="G11" s="19">
        <f t="shared" si="0"/>
        <v>0</v>
      </c>
      <c r="J11" s="35"/>
    </row>
    <row r="12" spans="1:10">
      <c r="A12" s="71" t="s">
        <v>32</v>
      </c>
      <c r="B12" s="57">
        <f t="shared" si="1"/>
        <v>45913</v>
      </c>
      <c r="C12" s="15"/>
      <c r="D12" s="16"/>
      <c r="E12" s="17"/>
      <c r="F12" s="18"/>
      <c r="G12" s="19">
        <f t="shared" si="0"/>
        <v>0</v>
      </c>
      <c r="J12" s="35"/>
    </row>
    <row r="13" spans="1:10" ht="12.95" thickBot="1">
      <c r="A13" s="72" t="s">
        <v>33</v>
      </c>
      <c r="B13" s="58">
        <f t="shared" si="1"/>
        <v>45914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2.95" thickBot="1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>
      <c r="A15" s="30"/>
      <c r="B15" s="30"/>
      <c r="F15" s="10"/>
    </row>
    <row r="16" spans="1:10" ht="12.95">
      <c r="A16" s="5" t="s">
        <v>88</v>
      </c>
      <c r="B16" s="5"/>
    </row>
    <row r="17" spans="1:10">
      <c r="A17" s="30"/>
      <c r="B17" s="30"/>
      <c r="C17" s="65" t="s">
        <v>20</v>
      </c>
      <c r="D17" s="66"/>
      <c r="E17" s="65" t="s">
        <v>21</v>
      </c>
      <c r="F17" s="66"/>
    </row>
    <row r="18" spans="1:10" ht="12.95" thickBot="1">
      <c r="A18" s="70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2.95" thickTop="1">
      <c r="A19" s="71" t="s">
        <v>27</v>
      </c>
      <c r="B19" s="56">
        <f>B13+1</f>
        <v>45915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>
      <c r="A20" s="71" t="s">
        <v>28</v>
      </c>
      <c r="B20" s="57">
        <f t="shared" ref="B20:B25" si="3">B19+1</f>
        <v>45916</v>
      </c>
      <c r="C20" s="15"/>
      <c r="D20" s="16"/>
      <c r="E20" s="17"/>
      <c r="F20" s="18"/>
      <c r="G20" s="19">
        <f t="shared" si="2"/>
        <v>0</v>
      </c>
      <c r="J20" s="35"/>
    </row>
    <row r="21" spans="1:10">
      <c r="A21" s="71" t="s">
        <v>29</v>
      </c>
      <c r="B21" s="57">
        <f t="shared" si="3"/>
        <v>45917</v>
      </c>
      <c r="C21" s="15"/>
      <c r="D21" s="16"/>
      <c r="E21" s="17"/>
      <c r="F21" s="18"/>
      <c r="G21" s="19">
        <f t="shared" si="2"/>
        <v>0</v>
      </c>
      <c r="J21" s="35"/>
    </row>
    <row r="22" spans="1:10">
      <c r="A22" s="71" t="s">
        <v>30</v>
      </c>
      <c r="B22" s="57">
        <f t="shared" si="3"/>
        <v>45918</v>
      </c>
      <c r="C22" s="15"/>
      <c r="D22" s="16"/>
      <c r="E22" s="17"/>
      <c r="F22" s="18"/>
      <c r="G22" s="19">
        <f t="shared" si="2"/>
        <v>0</v>
      </c>
      <c r="J22" s="35"/>
    </row>
    <row r="23" spans="1:10">
      <c r="A23" s="71" t="s">
        <v>31</v>
      </c>
      <c r="B23" s="57">
        <f t="shared" si="3"/>
        <v>45919</v>
      </c>
      <c r="C23" s="15"/>
      <c r="D23" s="16"/>
      <c r="E23" s="17"/>
      <c r="F23" s="18"/>
      <c r="G23" s="19">
        <f t="shared" si="2"/>
        <v>0</v>
      </c>
      <c r="J23" s="35"/>
    </row>
    <row r="24" spans="1:10">
      <c r="A24" s="71" t="s">
        <v>32</v>
      </c>
      <c r="B24" s="57">
        <f t="shared" si="3"/>
        <v>45920</v>
      </c>
      <c r="C24" s="15"/>
      <c r="D24" s="16"/>
      <c r="E24" s="17"/>
      <c r="F24" s="18"/>
      <c r="G24" s="19">
        <f t="shared" si="2"/>
        <v>0</v>
      </c>
      <c r="J24" s="35"/>
    </row>
    <row r="25" spans="1:10" ht="12.95" thickBot="1">
      <c r="A25" s="72" t="s">
        <v>33</v>
      </c>
      <c r="B25" s="58">
        <f t="shared" si="3"/>
        <v>45921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2.95" thickBot="1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ht="12.95">
      <c r="A28" s="5" t="s">
        <v>89</v>
      </c>
      <c r="B28" s="5"/>
    </row>
    <row r="29" spans="1:10">
      <c r="A29" s="30"/>
      <c r="B29" s="30"/>
      <c r="C29" s="65" t="s">
        <v>20</v>
      </c>
      <c r="D29" s="66"/>
      <c r="E29" s="65" t="s">
        <v>21</v>
      </c>
      <c r="F29" s="66"/>
    </row>
    <row r="30" spans="1:10" ht="12.95" thickBot="1">
      <c r="A30" s="70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2.95" thickTop="1">
      <c r="A31" s="71" t="s">
        <v>27</v>
      </c>
      <c r="B31" s="56">
        <f>B25+1</f>
        <v>45922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>
      <c r="A32" s="71" t="s">
        <v>28</v>
      </c>
      <c r="B32" s="57">
        <f t="shared" ref="B32:B37" si="5">B31+1</f>
        <v>45923</v>
      </c>
      <c r="C32" s="15"/>
      <c r="D32" s="16"/>
      <c r="E32" s="17"/>
      <c r="F32" s="18"/>
      <c r="G32" s="19">
        <f t="shared" si="4"/>
        <v>0</v>
      </c>
      <c r="J32" s="35"/>
    </row>
    <row r="33" spans="1:10">
      <c r="A33" s="71" t="s">
        <v>29</v>
      </c>
      <c r="B33" s="57">
        <f t="shared" si="5"/>
        <v>45924</v>
      </c>
      <c r="C33" s="15"/>
      <c r="D33" s="16"/>
      <c r="E33" s="17"/>
      <c r="F33" s="18"/>
      <c r="G33" s="19">
        <f t="shared" si="4"/>
        <v>0</v>
      </c>
      <c r="J33" s="35"/>
    </row>
    <row r="34" spans="1:10">
      <c r="A34" s="71" t="s">
        <v>30</v>
      </c>
      <c r="B34" s="57">
        <f t="shared" si="5"/>
        <v>45925</v>
      </c>
      <c r="C34" s="15"/>
      <c r="D34" s="16"/>
      <c r="E34" s="17"/>
      <c r="F34" s="18"/>
      <c r="G34" s="19">
        <f t="shared" si="4"/>
        <v>0</v>
      </c>
      <c r="J34" s="35"/>
    </row>
    <row r="35" spans="1:10">
      <c r="A35" s="71" t="s">
        <v>31</v>
      </c>
      <c r="B35" s="57">
        <f t="shared" si="5"/>
        <v>45926</v>
      </c>
      <c r="C35" s="15"/>
      <c r="D35" s="16"/>
      <c r="E35" s="17"/>
      <c r="F35" s="18"/>
      <c r="G35" s="19">
        <f t="shared" si="4"/>
        <v>0</v>
      </c>
      <c r="J35" s="35"/>
    </row>
    <row r="36" spans="1:10">
      <c r="A36" s="71" t="s">
        <v>32</v>
      </c>
      <c r="B36" s="57">
        <f t="shared" si="5"/>
        <v>45927</v>
      </c>
      <c r="C36" s="15"/>
      <c r="D36" s="16"/>
      <c r="E36" s="17"/>
      <c r="F36" s="18"/>
      <c r="G36" s="19">
        <f t="shared" si="4"/>
        <v>0</v>
      </c>
      <c r="J36" s="35"/>
    </row>
    <row r="37" spans="1:10" ht="12.95" thickBot="1">
      <c r="A37" s="72" t="s">
        <v>33</v>
      </c>
      <c r="B37" s="58">
        <f t="shared" si="5"/>
        <v>45928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2.95" thickBot="1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ht="12.95">
      <c r="A40" s="5" t="s">
        <v>90</v>
      </c>
      <c r="B40" s="5"/>
    </row>
    <row r="41" spans="1:10">
      <c r="A41" s="30"/>
      <c r="B41" s="30"/>
      <c r="C41" s="65" t="s">
        <v>20</v>
      </c>
      <c r="D41" s="66"/>
      <c r="E41" s="65" t="s">
        <v>21</v>
      </c>
      <c r="F41" s="66"/>
    </row>
    <row r="42" spans="1:10" ht="12.95" thickBot="1">
      <c r="A42" s="70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2.95" thickTop="1">
      <c r="A43" s="71" t="s">
        <v>27</v>
      </c>
      <c r="B43" s="56">
        <f>B37+1</f>
        <v>45929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>
      <c r="A44" s="71" t="s">
        <v>28</v>
      </c>
      <c r="B44" s="57">
        <f t="shared" ref="B44:B49" si="7">B43+1</f>
        <v>45930</v>
      </c>
      <c r="C44" s="15"/>
      <c r="D44" s="16"/>
      <c r="E44" s="17"/>
      <c r="F44" s="18"/>
      <c r="G44" s="19">
        <f t="shared" si="6"/>
        <v>0</v>
      </c>
      <c r="J44" s="35"/>
    </row>
    <row r="45" spans="1:10">
      <c r="A45" s="71" t="s">
        <v>29</v>
      </c>
      <c r="B45" s="57">
        <f t="shared" si="7"/>
        <v>45931</v>
      </c>
      <c r="C45" s="15"/>
      <c r="D45" s="16"/>
      <c r="E45" s="17"/>
      <c r="F45" s="18"/>
      <c r="G45" s="19">
        <f t="shared" si="6"/>
        <v>0</v>
      </c>
      <c r="J45" s="35"/>
    </row>
    <row r="46" spans="1:10">
      <c r="A46" s="71" t="s">
        <v>30</v>
      </c>
      <c r="B46" s="57">
        <f t="shared" si="7"/>
        <v>45932</v>
      </c>
      <c r="C46" s="15"/>
      <c r="D46" s="16"/>
      <c r="E46" s="17"/>
      <c r="F46" s="18"/>
      <c r="G46" s="19">
        <f t="shared" si="6"/>
        <v>0</v>
      </c>
      <c r="J46" s="35"/>
    </row>
    <row r="47" spans="1:10">
      <c r="A47" s="71" t="s">
        <v>31</v>
      </c>
      <c r="B47" s="57">
        <f t="shared" si="7"/>
        <v>45933</v>
      </c>
      <c r="C47" s="15"/>
      <c r="D47" s="16"/>
      <c r="E47" s="17"/>
      <c r="F47" s="18"/>
      <c r="G47" s="19">
        <f t="shared" si="6"/>
        <v>0</v>
      </c>
      <c r="J47" s="35"/>
    </row>
    <row r="48" spans="1:10">
      <c r="A48" s="71" t="s">
        <v>32</v>
      </c>
      <c r="B48" s="57">
        <f t="shared" si="7"/>
        <v>45934</v>
      </c>
      <c r="C48" s="15"/>
      <c r="D48" s="16"/>
      <c r="E48" s="17"/>
      <c r="F48" s="18"/>
      <c r="G48" s="19">
        <f t="shared" si="6"/>
        <v>0</v>
      </c>
      <c r="J48" s="35"/>
    </row>
    <row r="49" spans="1:10" ht="12.95" thickBot="1">
      <c r="A49" s="72" t="s">
        <v>33</v>
      </c>
      <c r="B49" s="58">
        <f t="shared" si="7"/>
        <v>45935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2.95" thickBot="1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1.45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1.45">
      <c r="A54" s="28" t="s">
        <v>40</v>
      </c>
      <c r="B54" s="28"/>
      <c r="C54" s="67" t="s">
        <v>26</v>
      </c>
      <c r="D54" s="67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1.45">
      <c r="A55" s="38"/>
      <c r="B55" s="38"/>
      <c r="C55" s="64">
        <f>Start!D9*A55</f>
        <v>0</v>
      </c>
      <c r="D55" s="64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2.95">
      <c r="A56" s="30"/>
      <c r="B56" s="5"/>
    </row>
    <row r="58" spans="1:10" ht="12.95">
      <c r="A58" s="5" t="s">
        <v>55</v>
      </c>
      <c r="B58" s="8"/>
      <c r="J58" s="8"/>
    </row>
    <row r="59" spans="1:10">
      <c r="A59" s="30"/>
      <c r="B59" s="30"/>
      <c r="H59" s="28" t="s">
        <v>8</v>
      </c>
      <c r="I59" s="28" t="s">
        <v>9</v>
      </c>
      <c r="J59" s="8"/>
    </row>
    <row r="60" spans="1:10" ht="14.1">
      <c r="A60" s="30"/>
      <c r="B60" s="30"/>
      <c r="E60" s="30" t="s">
        <v>56</v>
      </c>
      <c r="H60" s="11">
        <f>IF(H55&gt;H70,H70,H55)</f>
        <v>0</v>
      </c>
      <c r="I60" s="11">
        <f>IF(I55&gt;I70,I70,I55)</f>
        <v>0</v>
      </c>
      <c r="J60" s="41" t="str">
        <f>IF(I60&lt;I70," ","Det er ikke tillatt å overføre mer enn 10 minustimer.")</f>
        <v xml:space="preserve"> </v>
      </c>
    </row>
    <row r="61" spans="1:10" ht="14.1">
      <c r="A61" s="30"/>
      <c r="B61" s="30"/>
      <c r="J61" s="41" t="str">
        <f>IF(I60&lt;I70," ","Kontakt nærmeste overordnet.")</f>
        <v xml:space="preserve"> </v>
      </c>
    </row>
    <row r="62" spans="1:10" ht="14.1">
      <c r="A62" s="30"/>
      <c r="B62" s="30"/>
      <c r="J62" s="41"/>
    </row>
    <row r="63" spans="1:10" ht="12.95">
      <c r="A63" s="5" t="s">
        <v>57</v>
      </c>
      <c r="B63" s="30"/>
      <c r="J63" s="8"/>
    </row>
    <row r="64" spans="1:10">
      <c r="A64" s="43" t="s">
        <v>58</v>
      </c>
      <c r="B64" s="30"/>
      <c r="J64" s="8"/>
    </row>
    <row r="65" spans="1:10">
      <c r="A65" s="43" t="s">
        <v>91</v>
      </c>
      <c r="B65" s="30"/>
      <c r="H65" s="28" t="s">
        <v>8</v>
      </c>
      <c r="J65" s="8"/>
    </row>
    <row r="66" spans="1:10">
      <c r="A66" s="43" t="s">
        <v>92</v>
      </c>
      <c r="B66" s="30"/>
      <c r="H66" s="42"/>
    </row>
    <row r="69" spans="1:10">
      <c r="A69" s="30"/>
      <c r="B69" s="30"/>
      <c r="H69" s="28" t="s">
        <v>8</v>
      </c>
      <c r="I69" s="28" t="s">
        <v>9</v>
      </c>
    </row>
    <row r="70" spans="1:10">
      <c r="A70" s="30"/>
      <c r="B70" s="30"/>
      <c r="E70" s="8" t="s">
        <v>61</v>
      </c>
      <c r="H70" s="39">
        <v>1.25</v>
      </c>
      <c r="I70" s="39">
        <v>0.41666666666666669</v>
      </c>
    </row>
    <row r="84" spans="1:10" ht="17.25" customHeight="1">
      <c r="A84" s="5" t="s">
        <v>43</v>
      </c>
      <c r="B84" s="30"/>
      <c r="J84" s="33" t="s">
        <v>44</v>
      </c>
    </row>
    <row r="85" spans="1:10" ht="24" customHeight="1">
      <c r="A85" s="30"/>
      <c r="B85" s="30"/>
      <c r="C85" s="45" t="s">
        <v>45</v>
      </c>
      <c r="D85" s="47"/>
      <c r="G85" s="45" t="s">
        <v>46</v>
      </c>
      <c r="H85" s="47"/>
      <c r="J85" s="46"/>
    </row>
  </sheetData>
  <sheetProtection sheet="1" objects="1" scenarios="1"/>
  <mergeCells count="10">
    <mergeCell ref="C5:D5"/>
    <mergeCell ref="E5:F5"/>
    <mergeCell ref="C17:D17"/>
    <mergeCell ref="E17:F17"/>
    <mergeCell ref="C54:D54"/>
    <mergeCell ref="C55:D55"/>
    <mergeCell ref="C29:D29"/>
    <mergeCell ref="E29:F29"/>
    <mergeCell ref="C41:D41"/>
    <mergeCell ref="E41:F41"/>
  </mergeCells>
  <phoneticPr fontId="2" type="noConversion"/>
  <conditionalFormatting sqref="H66">
    <cfRule type="expression" dxfId="5" priority="2" stopIfTrue="1">
      <formula>LEFT($K$31)="-"</formula>
    </cfRule>
  </conditionalFormatting>
  <conditionalFormatting sqref="H2:I2">
    <cfRule type="expression" dxfId="4" priority="1" stopIfTrue="1">
      <formula>LEFT($K$31)="-"</formula>
    </cfRule>
  </conditionalFormatting>
  <conditionalFormatting sqref="H14:I14 H26:I26 H38:I38 H50:I50 H54:I55 C55:D55 H60:I60 H70:I70">
    <cfRule type="expression" dxfId="3" priority="3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43:F49 C7:F13 C19:F25 C31:F37" xr:uid="{00000000-0002-0000-0A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6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8"/>
  <sheetViews>
    <sheetView topLeftCell="A49" workbookViewId="0">
      <selection activeCell="J57" sqref="J57"/>
    </sheetView>
  </sheetViews>
  <sheetFormatPr defaultColWidth="11.42578125" defaultRowHeight="12.6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ht="12.95">
      <c r="A1" s="5">
        <f>Start!B4</f>
        <v>0</v>
      </c>
      <c r="B1" s="5"/>
      <c r="H1" s="9" t="s">
        <v>8</v>
      </c>
      <c r="I1" s="9" t="s">
        <v>9</v>
      </c>
      <c r="J1" s="68">
        <f>Start!$G$7</f>
        <v>2025</v>
      </c>
    </row>
    <row r="2" spans="1:10">
      <c r="A2" s="30"/>
      <c r="B2" s="30"/>
      <c r="G2" s="10" t="s">
        <v>10</v>
      </c>
      <c r="H2" s="11">
        <f>IF('37-40'!H66&gt;'37-40'!H70,'37-40'!H66,'37-40'!H60)</f>
        <v>0</v>
      </c>
      <c r="I2" s="11">
        <f>'37-40'!I60</f>
        <v>0</v>
      </c>
    </row>
    <row r="4" spans="1:10" ht="12.95">
      <c r="A4" s="5" t="s">
        <v>93</v>
      </c>
      <c r="B4" s="5"/>
      <c r="J4" s="69" t="s">
        <v>19</v>
      </c>
    </row>
    <row r="5" spans="1:10">
      <c r="A5" s="30"/>
      <c r="B5" s="30"/>
      <c r="C5" s="65" t="s">
        <v>20</v>
      </c>
      <c r="D5" s="66"/>
      <c r="E5" s="65" t="s">
        <v>21</v>
      </c>
      <c r="F5" s="66"/>
    </row>
    <row r="6" spans="1:10" ht="12.95" thickBot="1">
      <c r="A6" s="70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2.95" thickTop="1">
      <c r="A7" s="71" t="s">
        <v>27</v>
      </c>
      <c r="B7" s="56">
        <f>'37-40'!B49+1</f>
        <v>45936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>
      <c r="A8" s="71" t="s">
        <v>28</v>
      </c>
      <c r="B8" s="57">
        <f t="shared" ref="B8:B13" si="1">B7+1</f>
        <v>45937</v>
      </c>
      <c r="C8" s="15"/>
      <c r="D8" s="16"/>
      <c r="E8" s="17"/>
      <c r="F8" s="18"/>
      <c r="G8" s="19">
        <f t="shared" si="0"/>
        <v>0</v>
      </c>
      <c r="J8" s="35"/>
    </row>
    <row r="9" spans="1:10">
      <c r="A9" s="71" t="s">
        <v>29</v>
      </c>
      <c r="B9" s="57">
        <f t="shared" si="1"/>
        <v>45938</v>
      </c>
      <c r="C9" s="15"/>
      <c r="D9" s="16"/>
      <c r="E9" s="17"/>
      <c r="F9" s="18"/>
      <c r="G9" s="19">
        <f t="shared" si="0"/>
        <v>0</v>
      </c>
      <c r="J9" s="35"/>
    </row>
    <row r="10" spans="1:10">
      <c r="A10" s="71" t="s">
        <v>30</v>
      </c>
      <c r="B10" s="57">
        <f t="shared" si="1"/>
        <v>45939</v>
      </c>
      <c r="C10" s="15"/>
      <c r="D10" s="16"/>
      <c r="E10" s="17"/>
      <c r="F10" s="18"/>
      <c r="G10" s="19">
        <f t="shared" si="0"/>
        <v>0</v>
      </c>
      <c r="J10" s="35"/>
    </row>
    <row r="11" spans="1:10">
      <c r="A11" s="71" t="s">
        <v>31</v>
      </c>
      <c r="B11" s="57">
        <f t="shared" si="1"/>
        <v>45940</v>
      </c>
      <c r="C11" s="15"/>
      <c r="D11" s="16"/>
      <c r="E11" s="17"/>
      <c r="F11" s="18"/>
      <c r="G11" s="19">
        <f t="shared" si="0"/>
        <v>0</v>
      </c>
      <c r="J11" s="35"/>
    </row>
    <row r="12" spans="1:10">
      <c r="A12" s="71" t="s">
        <v>32</v>
      </c>
      <c r="B12" s="57">
        <f t="shared" si="1"/>
        <v>45941</v>
      </c>
      <c r="C12" s="15"/>
      <c r="D12" s="16"/>
      <c r="E12" s="17"/>
      <c r="F12" s="18"/>
      <c r="G12" s="19">
        <f t="shared" si="0"/>
        <v>0</v>
      </c>
      <c r="J12" s="35"/>
    </row>
    <row r="13" spans="1:10" ht="12.95" thickBot="1">
      <c r="A13" s="72" t="s">
        <v>33</v>
      </c>
      <c r="B13" s="58">
        <f t="shared" si="1"/>
        <v>45942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2.95" thickBot="1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>
      <c r="A15" s="30"/>
      <c r="B15" s="30"/>
      <c r="F15" s="10"/>
    </row>
    <row r="16" spans="1:10" ht="12.95">
      <c r="A16" s="5" t="s">
        <v>94</v>
      </c>
      <c r="B16" s="5"/>
    </row>
    <row r="17" spans="1:10">
      <c r="A17" s="30"/>
      <c r="B17" s="30"/>
      <c r="C17" s="65" t="s">
        <v>20</v>
      </c>
      <c r="D17" s="66"/>
      <c r="E17" s="65" t="s">
        <v>21</v>
      </c>
      <c r="F17" s="66"/>
    </row>
    <row r="18" spans="1:10" ht="12.95" thickBot="1">
      <c r="A18" s="70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2.95" thickTop="1">
      <c r="A19" s="71" t="s">
        <v>27</v>
      </c>
      <c r="B19" s="56">
        <f>B13+1</f>
        <v>45943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>
      <c r="A20" s="71" t="s">
        <v>28</v>
      </c>
      <c r="B20" s="57">
        <f t="shared" ref="B20:B25" si="3">B19+1</f>
        <v>45944</v>
      </c>
      <c r="C20" s="15"/>
      <c r="D20" s="16"/>
      <c r="E20" s="17"/>
      <c r="F20" s="18"/>
      <c r="G20" s="19">
        <f t="shared" si="2"/>
        <v>0</v>
      </c>
      <c r="J20" s="35"/>
    </row>
    <row r="21" spans="1:10">
      <c r="A21" s="71" t="s">
        <v>29</v>
      </c>
      <c r="B21" s="57">
        <f t="shared" si="3"/>
        <v>45945</v>
      </c>
      <c r="C21" s="15"/>
      <c r="D21" s="16"/>
      <c r="E21" s="17"/>
      <c r="F21" s="18"/>
      <c r="G21" s="19">
        <f t="shared" si="2"/>
        <v>0</v>
      </c>
      <c r="J21" s="35"/>
    </row>
    <row r="22" spans="1:10">
      <c r="A22" s="71" t="s">
        <v>30</v>
      </c>
      <c r="B22" s="57">
        <f t="shared" si="3"/>
        <v>45946</v>
      </c>
      <c r="C22" s="15"/>
      <c r="D22" s="16"/>
      <c r="E22" s="17"/>
      <c r="F22" s="18"/>
      <c r="G22" s="19">
        <f t="shared" si="2"/>
        <v>0</v>
      </c>
      <c r="J22" s="35"/>
    </row>
    <row r="23" spans="1:10">
      <c r="A23" s="71" t="s">
        <v>31</v>
      </c>
      <c r="B23" s="57">
        <f t="shared" si="3"/>
        <v>45947</v>
      </c>
      <c r="C23" s="15"/>
      <c r="D23" s="16"/>
      <c r="E23" s="17"/>
      <c r="F23" s="18"/>
      <c r="G23" s="19">
        <f t="shared" si="2"/>
        <v>0</v>
      </c>
      <c r="J23" s="35"/>
    </row>
    <row r="24" spans="1:10">
      <c r="A24" s="71" t="s">
        <v>32</v>
      </c>
      <c r="B24" s="57">
        <f t="shared" si="3"/>
        <v>45948</v>
      </c>
      <c r="C24" s="15"/>
      <c r="D24" s="16"/>
      <c r="E24" s="17"/>
      <c r="F24" s="18"/>
      <c r="G24" s="19">
        <f t="shared" si="2"/>
        <v>0</v>
      </c>
      <c r="J24" s="35"/>
    </row>
    <row r="25" spans="1:10" ht="12.95" thickBot="1">
      <c r="A25" s="72" t="s">
        <v>33</v>
      </c>
      <c r="B25" s="58">
        <f t="shared" si="3"/>
        <v>45949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2.95" thickBot="1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ht="12.95">
      <c r="A28" s="5" t="s">
        <v>95</v>
      </c>
      <c r="B28" s="5"/>
    </row>
    <row r="29" spans="1:10">
      <c r="A29" s="30"/>
      <c r="B29" s="30"/>
      <c r="C29" s="65" t="s">
        <v>20</v>
      </c>
      <c r="D29" s="66"/>
      <c r="E29" s="65" t="s">
        <v>21</v>
      </c>
      <c r="F29" s="66"/>
    </row>
    <row r="30" spans="1:10" ht="12.95" thickBot="1">
      <c r="A30" s="70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2.95" thickTop="1">
      <c r="A31" s="71" t="s">
        <v>27</v>
      </c>
      <c r="B31" s="56">
        <f>B25+1</f>
        <v>45950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>
      <c r="A32" s="71" t="s">
        <v>28</v>
      </c>
      <c r="B32" s="57">
        <f t="shared" ref="B32:B37" si="5">B31+1</f>
        <v>45951</v>
      </c>
      <c r="C32" s="15"/>
      <c r="D32" s="16"/>
      <c r="E32" s="17"/>
      <c r="F32" s="18"/>
      <c r="G32" s="19">
        <f t="shared" si="4"/>
        <v>0</v>
      </c>
      <c r="J32" s="35"/>
    </row>
    <row r="33" spans="1:10">
      <c r="A33" s="71" t="s">
        <v>29</v>
      </c>
      <c r="B33" s="57">
        <f t="shared" si="5"/>
        <v>45952</v>
      </c>
      <c r="C33" s="15"/>
      <c r="D33" s="16"/>
      <c r="E33" s="17"/>
      <c r="F33" s="18"/>
      <c r="G33" s="19">
        <f t="shared" si="4"/>
        <v>0</v>
      </c>
      <c r="J33" s="35"/>
    </row>
    <row r="34" spans="1:10">
      <c r="A34" s="71" t="s">
        <v>30</v>
      </c>
      <c r="B34" s="57">
        <f t="shared" si="5"/>
        <v>45953</v>
      </c>
      <c r="C34" s="15"/>
      <c r="D34" s="16"/>
      <c r="E34" s="17"/>
      <c r="F34" s="18"/>
      <c r="G34" s="19">
        <f t="shared" si="4"/>
        <v>0</v>
      </c>
      <c r="J34" s="35"/>
    </row>
    <row r="35" spans="1:10">
      <c r="A35" s="71" t="s">
        <v>31</v>
      </c>
      <c r="B35" s="57">
        <f t="shared" si="5"/>
        <v>45954</v>
      </c>
      <c r="C35" s="15"/>
      <c r="D35" s="16"/>
      <c r="E35" s="17"/>
      <c r="F35" s="18"/>
      <c r="G35" s="19">
        <f t="shared" si="4"/>
        <v>0</v>
      </c>
      <c r="J35" s="35"/>
    </row>
    <row r="36" spans="1:10">
      <c r="A36" s="71" t="s">
        <v>32</v>
      </c>
      <c r="B36" s="57">
        <f t="shared" si="5"/>
        <v>45955</v>
      </c>
      <c r="C36" s="15"/>
      <c r="D36" s="16"/>
      <c r="E36" s="17"/>
      <c r="F36" s="18"/>
      <c r="G36" s="19">
        <f t="shared" si="4"/>
        <v>0</v>
      </c>
      <c r="J36" s="35"/>
    </row>
    <row r="37" spans="1:10" ht="12.95" thickBot="1">
      <c r="A37" s="72" t="s">
        <v>33</v>
      </c>
      <c r="B37" s="58">
        <f t="shared" si="5"/>
        <v>45956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2.95" thickBot="1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ht="12.95">
      <c r="A40" s="5" t="s">
        <v>96</v>
      </c>
      <c r="B40" s="5"/>
    </row>
    <row r="41" spans="1:10">
      <c r="A41" s="30"/>
      <c r="B41" s="30"/>
      <c r="C41" s="65" t="s">
        <v>20</v>
      </c>
      <c r="D41" s="66"/>
      <c r="E41" s="65" t="s">
        <v>21</v>
      </c>
      <c r="F41" s="66"/>
    </row>
    <row r="42" spans="1:10" ht="12.95" thickBot="1">
      <c r="A42" s="70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2.95" thickTop="1">
      <c r="A43" s="71" t="s">
        <v>27</v>
      </c>
      <c r="B43" s="56">
        <f>B37+1</f>
        <v>45957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>
      <c r="A44" s="71" t="s">
        <v>28</v>
      </c>
      <c r="B44" s="57">
        <f t="shared" ref="B44:B49" si="7">B43+1</f>
        <v>45958</v>
      </c>
      <c r="C44" s="15"/>
      <c r="D44" s="16"/>
      <c r="E44" s="17"/>
      <c r="F44" s="18"/>
      <c r="G44" s="19">
        <f t="shared" si="6"/>
        <v>0</v>
      </c>
      <c r="J44" s="35"/>
    </row>
    <row r="45" spans="1:10">
      <c r="A45" s="71" t="s">
        <v>29</v>
      </c>
      <c r="B45" s="57">
        <f t="shared" si="7"/>
        <v>45959</v>
      </c>
      <c r="C45" s="15"/>
      <c r="D45" s="16"/>
      <c r="E45" s="17"/>
      <c r="F45" s="18"/>
      <c r="G45" s="19">
        <f t="shared" si="6"/>
        <v>0</v>
      </c>
      <c r="J45" s="35"/>
    </row>
    <row r="46" spans="1:10">
      <c r="A46" s="71" t="s">
        <v>30</v>
      </c>
      <c r="B46" s="57">
        <f t="shared" si="7"/>
        <v>45960</v>
      </c>
      <c r="C46" s="15"/>
      <c r="D46" s="16"/>
      <c r="E46" s="17"/>
      <c r="F46" s="18"/>
      <c r="G46" s="19">
        <f t="shared" si="6"/>
        <v>0</v>
      </c>
      <c r="J46" s="35"/>
    </row>
    <row r="47" spans="1:10">
      <c r="A47" s="71" t="s">
        <v>31</v>
      </c>
      <c r="B47" s="57">
        <f t="shared" si="7"/>
        <v>45961</v>
      </c>
      <c r="C47" s="15"/>
      <c r="D47" s="16"/>
      <c r="E47" s="17"/>
      <c r="F47" s="18"/>
      <c r="G47" s="19">
        <f t="shared" si="6"/>
        <v>0</v>
      </c>
      <c r="J47" s="35"/>
    </row>
    <row r="48" spans="1:10">
      <c r="A48" s="71" t="s">
        <v>32</v>
      </c>
      <c r="B48" s="57">
        <f t="shared" si="7"/>
        <v>45962</v>
      </c>
      <c r="C48" s="15"/>
      <c r="D48" s="16"/>
      <c r="E48" s="17"/>
      <c r="F48" s="18"/>
      <c r="G48" s="19">
        <f t="shared" si="6"/>
        <v>0</v>
      </c>
      <c r="J48" s="35"/>
    </row>
    <row r="49" spans="1:10" ht="12.95" thickBot="1">
      <c r="A49" s="72" t="s">
        <v>33</v>
      </c>
      <c r="B49" s="58">
        <f t="shared" si="7"/>
        <v>45963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2.95" thickBot="1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1.45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1.45">
      <c r="A54" s="28" t="s">
        <v>40</v>
      </c>
      <c r="B54" s="28"/>
      <c r="C54" s="67" t="s">
        <v>26</v>
      </c>
      <c r="D54" s="67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1.45">
      <c r="A55" s="38">
        <v>0</v>
      </c>
      <c r="B55" s="38"/>
      <c r="C55" s="64">
        <f>Start!D9*A55</f>
        <v>0</v>
      </c>
      <c r="D55" s="64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5.75" customHeight="1">
      <c r="A56" s="5" t="s">
        <v>43</v>
      </c>
      <c r="B56" s="5"/>
      <c r="F56" s="43" t="str">
        <f>IF(H55&gt;Start!G47,"Overføring begrenses"," ")</f>
        <v xml:space="preserve"> </v>
      </c>
      <c r="J56" s="33" t="s">
        <v>44</v>
      </c>
    </row>
    <row r="57" spans="1:10" ht="20.25" customHeight="1">
      <c r="A57" s="30"/>
      <c r="B57" s="30"/>
      <c r="C57" s="45" t="s">
        <v>45</v>
      </c>
      <c r="D57" s="47"/>
      <c r="G57" s="45" t="s">
        <v>46</v>
      </c>
      <c r="H57" s="47"/>
      <c r="J57" s="46"/>
    </row>
    <row r="58" spans="1:10">
      <c r="A58" s="30"/>
      <c r="B58" s="8"/>
    </row>
  </sheetData>
  <sheetProtection sheet="1" objects="1" scenarios="1"/>
  <mergeCells count="10">
    <mergeCell ref="C5:D5"/>
    <mergeCell ref="E5:F5"/>
    <mergeCell ref="C17:D17"/>
    <mergeCell ref="E17:F17"/>
    <mergeCell ref="C54:D54"/>
    <mergeCell ref="C55:D55"/>
    <mergeCell ref="C29:D29"/>
    <mergeCell ref="E29:F29"/>
    <mergeCell ref="C41:D41"/>
    <mergeCell ref="E41:F41"/>
  </mergeCells>
  <phoneticPr fontId="2" type="noConversion"/>
  <conditionalFormatting sqref="H2:I2 H14:I14 H26:I26 H38:I38 H50:I50 H54:I55 C55:D55">
    <cfRule type="expression" dxfId="2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B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58"/>
  <sheetViews>
    <sheetView workbookViewId="0">
      <selection activeCell="J57" sqref="J57"/>
    </sheetView>
  </sheetViews>
  <sheetFormatPr defaultColWidth="11.42578125" defaultRowHeight="12.6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ht="12.95">
      <c r="A1" s="5">
        <f>Start!B4</f>
        <v>0</v>
      </c>
      <c r="B1" s="5"/>
      <c r="H1" s="9" t="s">
        <v>8</v>
      </c>
      <c r="I1" s="9" t="s">
        <v>9</v>
      </c>
      <c r="J1" s="68">
        <f>Start!$G$7</f>
        <v>2025</v>
      </c>
    </row>
    <row r="2" spans="1:10">
      <c r="A2" s="30"/>
      <c r="B2" s="30"/>
      <c r="G2" s="10" t="s">
        <v>10</v>
      </c>
      <c r="H2" s="11">
        <f>IF('41-44'!H55&gt;Start!G47,Start!G47,'41-44'!H55)</f>
        <v>0</v>
      </c>
      <c r="I2" s="11">
        <f>'41-44'!I55</f>
        <v>0</v>
      </c>
    </row>
    <row r="4" spans="1:10" ht="12.95">
      <c r="A4" s="5" t="s">
        <v>97</v>
      </c>
      <c r="B4" s="5"/>
      <c r="J4" s="69" t="s">
        <v>19</v>
      </c>
    </row>
    <row r="5" spans="1:10">
      <c r="A5" s="30"/>
      <c r="B5" s="30"/>
      <c r="C5" s="65" t="s">
        <v>20</v>
      </c>
      <c r="D5" s="66"/>
      <c r="E5" s="65" t="s">
        <v>21</v>
      </c>
      <c r="F5" s="66"/>
    </row>
    <row r="6" spans="1:10" ht="12.95" thickBot="1">
      <c r="A6" s="70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2.95" thickTop="1">
      <c r="A7" s="71" t="s">
        <v>27</v>
      </c>
      <c r="B7" s="56">
        <f>'41-44'!B49+1</f>
        <v>45964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>
      <c r="A8" s="71" t="s">
        <v>28</v>
      </c>
      <c r="B8" s="57">
        <f t="shared" ref="B8:B13" si="1">B7+1</f>
        <v>45965</v>
      </c>
      <c r="C8" s="15"/>
      <c r="D8" s="16"/>
      <c r="E8" s="17"/>
      <c r="F8" s="18"/>
      <c r="G8" s="19">
        <f t="shared" si="0"/>
        <v>0</v>
      </c>
      <c r="J8" s="35"/>
    </row>
    <row r="9" spans="1:10">
      <c r="A9" s="71" t="s">
        <v>29</v>
      </c>
      <c r="B9" s="57">
        <f t="shared" si="1"/>
        <v>45966</v>
      </c>
      <c r="C9" s="15"/>
      <c r="D9" s="16"/>
      <c r="E9" s="17"/>
      <c r="F9" s="18"/>
      <c r="G9" s="19">
        <f t="shared" si="0"/>
        <v>0</v>
      </c>
      <c r="J9" s="35"/>
    </row>
    <row r="10" spans="1:10">
      <c r="A10" s="71" t="s">
        <v>30</v>
      </c>
      <c r="B10" s="57">
        <f t="shared" si="1"/>
        <v>45967</v>
      </c>
      <c r="C10" s="15"/>
      <c r="D10" s="16"/>
      <c r="E10" s="17"/>
      <c r="F10" s="18"/>
      <c r="G10" s="19">
        <f t="shared" si="0"/>
        <v>0</v>
      </c>
      <c r="J10" s="35"/>
    </row>
    <row r="11" spans="1:10">
      <c r="A11" s="71" t="s">
        <v>31</v>
      </c>
      <c r="B11" s="57">
        <f t="shared" si="1"/>
        <v>45968</v>
      </c>
      <c r="C11" s="15"/>
      <c r="D11" s="16"/>
      <c r="E11" s="17"/>
      <c r="F11" s="18"/>
      <c r="G11" s="19">
        <f t="shared" si="0"/>
        <v>0</v>
      </c>
      <c r="J11" s="35"/>
    </row>
    <row r="12" spans="1:10">
      <c r="A12" s="71" t="s">
        <v>32</v>
      </c>
      <c r="B12" s="57">
        <f t="shared" si="1"/>
        <v>45969</v>
      </c>
      <c r="C12" s="15"/>
      <c r="D12" s="16"/>
      <c r="E12" s="17"/>
      <c r="F12" s="18"/>
      <c r="G12" s="19">
        <f t="shared" si="0"/>
        <v>0</v>
      </c>
      <c r="J12" s="35"/>
    </row>
    <row r="13" spans="1:10" ht="12.95" thickBot="1">
      <c r="A13" s="72" t="s">
        <v>33</v>
      </c>
      <c r="B13" s="58">
        <f t="shared" si="1"/>
        <v>45970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2.95" thickBot="1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>
      <c r="A15" s="30"/>
      <c r="B15" s="30"/>
      <c r="F15" s="10"/>
    </row>
    <row r="16" spans="1:10" ht="12.95">
      <c r="A16" s="5" t="s">
        <v>98</v>
      </c>
      <c r="B16" s="5"/>
    </row>
    <row r="17" spans="1:10">
      <c r="A17" s="30"/>
      <c r="B17" s="30"/>
      <c r="C17" s="65" t="s">
        <v>20</v>
      </c>
      <c r="D17" s="66"/>
      <c r="E17" s="65" t="s">
        <v>21</v>
      </c>
      <c r="F17" s="66"/>
    </row>
    <row r="18" spans="1:10" ht="12.95" thickBot="1">
      <c r="A18" s="70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2.95" thickTop="1">
      <c r="A19" s="71" t="s">
        <v>27</v>
      </c>
      <c r="B19" s="56">
        <f>B13+1</f>
        <v>45971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>
      <c r="A20" s="71" t="s">
        <v>28</v>
      </c>
      <c r="B20" s="57">
        <f t="shared" ref="B20:B25" si="3">B19+1</f>
        <v>45972</v>
      </c>
      <c r="C20" s="15"/>
      <c r="D20" s="16"/>
      <c r="E20" s="17"/>
      <c r="F20" s="18"/>
      <c r="G20" s="19">
        <f t="shared" si="2"/>
        <v>0</v>
      </c>
      <c r="J20" s="35"/>
    </row>
    <row r="21" spans="1:10">
      <c r="A21" s="71" t="s">
        <v>29</v>
      </c>
      <c r="B21" s="57">
        <f t="shared" si="3"/>
        <v>45973</v>
      </c>
      <c r="C21" s="15"/>
      <c r="D21" s="16"/>
      <c r="E21" s="17"/>
      <c r="F21" s="18"/>
      <c r="G21" s="19">
        <f t="shared" si="2"/>
        <v>0</v>
      </c>
      <c r="J21" s="35"/>
    </row>
    <row r="22" spans="1:10">
      <c r="A22" s="71" t="s">
        <v>30</v>
      </c>
      <c r="B22" s="57">
        <f t="shared" si="3"/>
        <v>45974</v>
      </c>
      <c r="C22" s="15"/>
      <c r="D22" s="16"/>
      <c r="E22" s="17"/>
      <c r="F22" s="18"/>
      <c r="G22" s="19">
        <f t="shared" si="2"/>
        <v>0</v>
      </c>
      <c r="J22" s="35"/>
    </row>
    <row r="23" spans="1:10">
      <c r="A23" s="71" t="s">
        <v>31</v>
      </c>
      <c r="B23" s="57">
        <f t="shared" si="3"/>
        <v>45975</v>
      </c>
      <c r="C23" s="15"/>
      <c r="D23" s="16"/>
      <c r="E23" s="17"/>
      <c r="F23" s="18"/>
      <c r="G23" s="19">
        <f t="shared" si="2"/>
        <v>0</v>
      </c>
      <c r="J23" s="35"/>
    </row>
    <row r="24" spans="1:10">
      <c r="A24" s="71" t="s">
        <v>32</v>
      </c>
      <c r="B24" s="57">
        <f t="shared" si="3"/>
        <v>45976</v>
      </c>
      <c r="C24" s="15"/>
      <c r="D24" s="16"/>
      <c r="E24" s="17"/>
      <c r="F24" s="18"/>
      <c r="G24" s="19">
        <f t="shared" si="2"/>
        <v>0</v>
      </c>
      <c r="J24" s="35"/>
    </row>
    <row r="25" spans="1:10" ht="12.95" thickBot="1">
      <c r="A25" s="72" t="s">
        <v>33</v>
      </c>
      <c r="B25" s="58">
        <f t="shared" si="3"/>
        <v>45977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2.95" thickBot="1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ht="12.95">
      <c r="A28" s="5" t="s">
        <v>99</v>
      </c>
      <c r="B28" s="5"/>
    </row>
    <row r="29" spans="1:10">
      <c r="A29" s="30"/>
      <c r="B29" s="30"/>
      <c r="C29" s="65" t="s">
        <v>20</v>
      </c>
      <c r="D29" s="66"/>
      <c r="E29" s="65" t="s">
        <v>21</v>
      </c>
      <c r="F29" s="66"/>
    </row>
    <row r="30" spans="1:10" ht="12.95" thickBot="1">
      <c r="A30" s="70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2.95" thickTop="1">
      <c r="A31" s="71" t="s">
        <v>27</v>
      </c>
      <c r="B31" s="56">
        <f>B25+1</f>
        <v>45978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>
      <c r="A32" s="71" t="s">
        <v>28</v>
      </c>
      <c r="B32" s="57">
        <f t="shared" ref="B32:B37" si="5">B31+1</f>
        <v>45979</v>
      </c>
      <c r="C32" s="15"/>
      <c r="D32" s="16"/>
      <c r="E32" s="17"/>
      <c r="F32" s="18"/>
      <c r="G32" s="19">
        <f t="shared" si="4"/>
        <v>0</v>
      </c>
      <c r="J32" s="35"/>
    </row>
    <row r="33" spans="1:10">
      <c r="A33" s="71" t="s">
        <v>29</v>
      </c>
      <c r="B33" s="57">
        <f t="shared" si="5"/>
        <v>45980</v>
      </c>
      <c r="C33" s="15"/>
      <c r="D33" s="16"/>
      <c r="E33" s="17"/>
      <c r="F33" s="18"/>
      <c r="G33" s="19">
        <f t="shared" si="4"/>
        <v>0</v>
      </c>
      <c r="J33" s="35"/>
    </row>
    <row r="34" spans="1:10">
      <c r="A34" s="71" t="s">
        <v>30</v>
      </c>
      <c r="B34" s="57">
        <f t="shared" si="5"/>
        <v>45981</v>
      </c>
      <c r="C34" s="15"/>
      <c r="D34" s="16"/>
      <c r="E34" s="17"/>
      <c r="F34" s="18"/>
      <c r="G34" s="19">
        <f t="shared" si="4"/>
        <v>0</v>
      </c>
      <c r="J34" s="35"/>
    </row>
    <row r="35" spans="1:10">
      <c r="A35" s="71" t="s">
        <v>31</v>
      </c>
      <c r="B35" s="57">
        <f t="shared" si="5"/>
        <v>45982</v>
      </c>
      <c r="C35" s="15"/>
      <c r="D35" s="16"/>
      <c r="E35" s="17"/>
      <c r="F35" s="18"/>
      <c r="G35" s="19">
        <f t="shared" si="4"/>
        <v>0</v>
      </c>
      <c r="J35" s="35"/>
    </row>
    <row r="36" spans="1:10">
      <c r="A36" s="71" t="s">
        <v>32</v>
      </c>
      <c r="B36" s="57">
        <f t="shared" si="5"/>
        <v>45983</v>
      </c>
      <c r="C36" s="15"/>
      <c r="D36" s="16"/>
      <c r="E36" s="17"/>
      <c r="F36" s="18"/>
      <c r="G36" s="19">
        <f t="shared" si="4"/>
        <v>0</v>
      </c>
      <c r="J36" s="35"/>
    </row>
    <row r="37" spans="1:10" ht="12.95" thickBot="1">
      <c r="A37" s="72" t="s">
        <v>33</v>
      </c>
      <c r="B37" s="58">
        <f t="shared" si="5"/>
        <v>45984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2.95" thickBot="1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ht="12.95">
      <c r="A40" s="5" t="s">
        <v>100</v>
      </c>
      <c r="B40" s="5"/>
    </row>
    <row r="41" spans="1:10">
      <c r="A41" s="30"/>
      <c r="B41" s="30"/>
      <c r="C41" s="65" t="s">
        <v>20</v>
      </c>
      <c r="D41" s="66"/>
      <c r="E41" s="65" t="s">
        <v>21</v>
      </c>
      <c r="F41" s="66"/>
    </row>
    <row r="42" spans="1:10" ht="12.95" thickBot="1">
      <c r="A42" s="70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2.95" thickTop="1">
      <c r="A43" s="71" t="s">
        <v>27</v>
      </c>
      <c r="B43" s="56">
        <f>B37+1</f>
        <v>45985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>
      <c r="A44" s="71" t="s">
        <v>28</v>
      </c>
      <c r="B44" s="57">
        <f t="shared" ref="B44:B49" si="7">B43+1</f>
        <v>45986</v>
      </c>
      <c r="C44" s="15"/>
      <c r="D44" s="16"/>
      <c r="E44" s="17"/>
      <c r="F44" s="18"/>
      <c r="G44" s="19">
        <f t="shared" si="6"/>
        <v>0</v>
      </c>
      <c r="J44" s="35"/>
    </row>
    <row r="45" spans="1:10">
      <c r="A45" s="71" t="s">
        <v>29</v>
      </c>
      <c r="B45" s="57">
        <f t="shared" si="7"/>
        <v>45987</v>
      </c>
      <c r="C45" s="15"/>
      <c r="D45" s="16"/>
      <c r="E45" s="17"/>
      <c r="F45" s="18"/>
      <c r="G45" s="19">
        <f t="shared" si="6"/>
        <v>0</v>
      </c>
      <c r="J45" s="35"/>
    </row>
    <row r="46" spans="1:10">
      <c r="A46" s="71" t="s">
        <v>30</v>
      </c>
      <c r="B46" s="57">
        <f t="shared" si="7"/>
        <v>45988</v>
      </c>
      <c r="C46" s="15"/>
      <c r="D46" s="16"/>
      <c r="E46" s="17"/>
      <c r="F46" s="18"/>
      <c r="G46" s="19">
        <f t="shared" si="6"/>
        <v>0</v>
      </c>
      <c r="J46" s="35"/>
    </row>
    <row r="47" spans="1:10">
      <c r="A47" s="71" t="s">
        <v>31</v>
      </c>
      <c r="B47" s="57">
        <f t="shared" si="7"/>
        <v>45989</v>
      </c>
      <c r="C47" s="15"/>
      <c r="D47" s="16"/>
      <c r="E47" s="17"/>
      <c r="F47" s="18"/>
      <c r="G47" s="19">
        <f t="shared" si="6"/>
        <v>0</v>
      </c>
      <c r="J47" s="35"/>
    </row>
    <row r="48" spans="1:10">
      <c r="A48" s="71" t="s">
        <v>32</v>
      </c>
      <c r="B48" s="57">
        <f t="shared" si="7"/>
        <v>45990</v>
      </c>
      <c r="C48" s="15"/>
      <c r="D48" s="16"/>
      <c r="E48" s="17"/>
      <c r="F48" s="18"/>
      <c r="G48" s="19">
        <f t="shared" si="6"/>
        <v>0</v>
      </c>
      <c r="J48" s="35"/>
    </row>
    <row r="49" spans="1:10" ht="12.95" thickBot="1">
      <c r="A49" s="72" t="s">
        <v>33</v>
      </c>
      <c r="B49" s="58">
        <f t="shared" si="7"/>
        <v>45991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2.95" thickBot="1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1.45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1.45">
      <c r="A54" s="28" t="s">
        <v>40</v>
      </c>
      <c r="B54" s="28"/>
      <c r="C54" s="67" t="s">
        <v>26</v>
      </c>
      <c r="D54" s="67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1.45">
      <c r="A55" s="38">
        <v>0</v>
      </c>
      <c r="B55" s="38"/>
      <c r="C55" s="64">
        <f>Start!D9*A55</f>
        <v>0</v>
      </c>
      <c r="D55" s="64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6.5" customHeight="1">
      <c r="A56" s="5" t="s">
        <v>43</v>
      </c>
      <c r="B56" s="5"/>
      <c r="F56" s="43" t="str">
        <f>IF(H55&gt;Start!G47,"Overføring begrenses"," ")</f>
        <v xml:space="preserve"> </v>
      </c>
      <c r="J56" s="33" t="s">
        <v>44</v>
      </c>
    </row>
    <row r="57" spans="1:10" ht="17.45">
      <c r="A57" s="30"/>
      <c r="B57" s="30"/>
      <c r="C57" s="45" t="s">
        <v>45</v>
      </c>
      <c r="D57" s="47"/>
      <c r="G57" s="45" t="s">
        <v>46</v>
      </c>
      <c r="H57" s="47"/>
      <c r="J57" s="46"/>
    </row>
    <row r="58" spans="1:10">
      <c r="A58" s="30"/>
      <c r="B58" s="8"/>
    </row>
  </sheetData>
  <sheetProtection sheet="1" objects="1" scenarios="1"/>
  <mergeCells count="10">
    <mergeCell ref="C5:D5"/>
    <mergeCell ref="E5:F5"/>
    <mergeCell ref="C17:D17"/>
    <mergeCell ref="E17:F17"/>
    <mergeCell ref="C54:D54"/>
    <mergeCell ref="C55:D55"/>
    <mergeCell ref="C29:D29"/>
    <mergeCell ref="E29:F29"/>
    <mergeCell ref="C41:D41"/>
    <mergeCell ref="E41:F41"/>
  </mergeCells>
  <phoneticPr fontId="2" type="noConversion"/>
  <conditionalFormatting sqref="H2:I2 H14:I14 H26:I26 H38:I38 H50:I50 H54:I55 C55:D55">
    <cfRule type="expression" dxfId="1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C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1"/>
  <sheetViews>
    <sheetView topLeftCell="A42" workbookViewId="0">
      <selection activeCell="J71" sqref="J71"/>
    </sheetView>
  </sheetViews>
  <sheetFormatPr defaultColWidth="11.42578125" defaultRowHeight="12.6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ht="12.95">
      <c r="A1" s="5">
        <f>Start!B4</f>
        <v>0</v>
      </c>
      <c r="B1" s="5"/>
      <c r="H1" s="9" t="s">
        <v>8</v>
      </c>
      <c r="I1" s="9" t="s">
        <v>9</v>
      </c>
      <c r="J1" s="68">
        <f>Start!$G$7</f>
        <v>2025</v>
      </c>
    </row>
    <row r="2" spans="1:10">
      <c r="A2" s="30"/>
      <c r="B2" s="30"/>
      <c r="G2" s="10" t="s">
        <v>10</v>
      </c>
      <c r="H2" s="11">
        <f>IF('45-48'!H55&gt;Start!G47,Start!G47,'45-48'!H55)</f>
        <v>0</v>
      </c>
      <c r="I2" s="11">
        <f>'45-48'!I55</f>
        <v>0</v>
      </c>
    </row>
    <row r="4" spans="1:10" ht="12.95">
      <c r="A4" s="5" t="s">
        <v>101</v>
      </c>
      <c r="B4" s="5"/>
      <c r="J4" s="69" t="s">
        <v>19</v>
      </c>
    </row>
    <row r="5" spans="1:10">
      <c r="A5" s="30"/>
      <c r="B5" s="30"/>
      <c r="C5" s="65" t="s">
        <v>20</v>
      </c>
      <c r="D5" s="66"/>
      <c r="E5" s="65" t="s">
        <v>21</v>
      </c>
      <c r="F5" s="66"/>
    </row>
    <row r="6" spans="1:10" ht="12.95" thickBot="1">
      <c r="A6" s="70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2.95" thickTop="1">
      <c r="A7" s="71" t="s">
        <v>27</v>
      </c>
      <c r="B7" s="56">
        <f>'45-48'!B49+1</f>
        <v>45992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>
      <c r="A8" s="71" t="s">
        <v>28</v>
      </c>
      <c r="B8" s="57">
        <f t="shared" ref="B8:B13" si="1">B7+1</f>
        <v>45993</v>
      </c>
      <c r="C8" s="15"/>
      <c r="D8" s="16"/>
      <c r="E8" s="17"/>
      <c r="F8" s="18"/>
      <c r="G8" s="19">
        <f t="shared" si="0"/>
        <v>0</v>
      </c>
      <c r="J8" s="35"/>
    </row>
    <row r="9" spans="1:10">
      <c r="A9" s="71" t="s">
        <v>29</v>
      </c>
      <c r="B9" s="57">
        <f t="shared" si="1"/>
        <v>45994</v>
      </c>
      <c r="C9" s="15"/>
      <c r="D9" s="16"/>
      <c r="E9" s="17"/>
      <c r="F9" s="18"/>
      <c r="G9" s="19">
        <f t="shared" si="0"/>
        <v>0</v>
      </c>
      <c r="J9" s="35"/>
    </row>
    <row r="10" spans="1:10">
      <c r="A10" s="71" t="s">
        <v>30</v>
      </c>
      <c r="B10" s="57">
        <f t="shared" si="1"/>
        <v>45995</v>
      </c>
      <c r="C10" s="15"/>
      <c r="D10" s="16"/>
      <c r="E10" s="17"/>
      <c r="F10" s="18"/>
      <c r="G10" s="19">
        <f t="shared" si="0"/>
        <v>0</v>
      </c>
      <c r="J10" s="35"/>
    </row>
    <row r="11" spans="1:10">
      <c r="A11" s="71" t="s">
        <v>31</v>
      </c>
      <c r="B11" s="57">
        <f t="shared" si="1"/>
        <v>45996</v>
      </c>
      <c r="C11" s="15"/>
      <c r="D11" s="16"/>
      <c r="E11" s="17"/>
      <c r="F11" s="18"/>
      <c r="G11" s="19">
        <f t="shared" si="0"/>
        <v>0</v>
      </c>
      <c r="J11" s="35"/>
    </row>
    <row r="12" spans="1:10">
      <c r="A12" s="71" t="s">
        <v>32</v>
      </c>
      <c r="B12" s="57">
        <f t="shared" si="1"/>
        <v>45997</v>
      </c>
      <c r="C12" s="15"/>
      <c r="D12" s="16"/>
      <c r="E12" s="17"/>
      <c r="F12" s="18"/>
      <c r="G12" s="19">
        <f t="shared" si="0"/>
        <v>0</v>
      </c>
      <c r="J12" s="35"/>
    </row>
    <row r="13" spans="1:10" ht="12.95" thickBot="1">
      <c r="A13" s="72" t="s">
        <v>33</v>
      </c>
      <c r="B13" s="58">
        <f t="shared" si="1"/>
        <v>45998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2.95" thickBot="1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>
      <c r="A15" s="30"/>
      <c r="B15" s="30"/>
      <c r="F15" s="10"/>
    </row>
    <row r="16" spans="1:10" ht="12.95">
      <c r="A16" s="5" t="s">
        <v>102</v>
      </c>
      <c r="B16" s="5"/>
    </row>
    <row r="17" spans="1:10">
      <c r="A17" s="30"/>
      <c r="B17" s="30"/>
      <c r="C17" s="65" t="s">
        <v>20</v>
      </c>
      <c r="D17" s="66"/>
      <c r="E17" s="65" t="s">
        <v>21</v>
      </c>
      <c r="F17" s="66"/>
    </row>
    <row r="18" spans="1:10" ht="12.95" thickBot="1">
      <c r="A18" s="70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2.95" thickTop="1">
      <c r="A19" s="71" t="s">
        <v>27</v>
      </c>
      <c r="B19" s="56">
        <f>B13+1</f>
        <v>45999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>
      <c r="A20" s="71" t="s">
        <v>28</v>
      </c>
      <c r="B20" s="57">
        <f t="shared" ref="B20:B25" si="3">B19+1</f>
        <v>46000</v>
      </c>
      <c r="C20" s="15"/>
      <c r="D20" s="16"/>
      <c r="E20" s="17"/>
      <c r="F20" s="18"/>
      <c r="G20" s="19">
        <f t="shared" si="2"/>
        <v>0</v>
      </c>
      <c r="J20" s="35"/>
    </row>
    <row r="21" spans="1:10">
      <c r="A21" s="71" t="s">
        <v>29</v>
      </c>
      <c r="B21" s="57">
        <f t="shared" si="3"/>
        <v>46001</v>
      </c>
      <c r="C21" s="15"/>
      <c r="D21" s="16"/>
      <c r="E21" s="17"/>
      <c r="F21" s="18"/>
      <c r="G21" s="19">
        <f t="shared" si="2"/>
        <v>0</v>
      </c>
      <c r="J21" s="35"/>
    </row>
    <row r="22" spans="1:10">
      <c r="A22" s="71" t="s">
        <v>30</v>
      </c>
      <c r="B22" s="57">
        <f t="shared" si="3"/>
        <v>46002</v>
      </c>
      <c r="C22" s="15"/>
      <c r="D22" s="16"/>
      <c r="E22" s="17"/>
      <c r="F22" s="18"/>
      <c r="G22" s="19">
        <f t="shared" si="2"/>
        <v>0</v>
      </c>
      <c r="J22" s="35"/>
    </row>
    <row r="23" spans="1:10">
      <c r="A23" s="71" t="s">
        <v>31</v>
      </c>
      <c r="B23" s="57">
        <f t="shared" si="3"/>
        <v>46003</v>
      </c>
      <c r="C23" s="15"/>
      <c r="D23" s="16"/>
      <c r="E23" s="17"/>
      <c r="F23" s="18"/>
      <c r="G23" s="19">
        <f t="shared" si="2"/>
        <v>0</v>
      </c>
      <c r="J23" s="35"/>
    </row>
    <row r="24" spans="1:10">
      <c r="A24" s="71" t="s">
        <v>32</v>
      </c>
      <c r="B24" s="57">
        <f t="shared" si="3"/>
        <v>46004</v>
      </c>
      <c r="C24" s="15"/>
      <c r="D24" s="16"/>
      <c r="E24" s="17"/>
      <c r="F24" s="18"/>
      <c r="G24" s="19">
        <f t="shared" si="2"/>
        <v>0</v>
      </c>
      <c r="J24" s="35"/>
    </row>
    <row r="25" spans="1:10" ht="12.95" thickBot="1">
      <c r="A25" s="72" t="s">
        <v>33</v>
      </c>
      <c r="B25" s="58">
        <f t="shared" si="3"/>
        <v>46005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2.95" thickBot="1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ht="12.95">
      <c r="A28" s="5" t="s">
        <v>103</v>
      </c>
      <c r="B28" s="5"/>
    </row>
    <row r="29" spans="1:10">
      <c r="A29" s="30"/>
      <c r="B29" s="30"/>
      <c r="C29" s="65" t="s">
        <v>20</v>
      </c>
      <c r="D29" s="66"/>
      <c r="E29" s="65" t="s">
        <v>21</v>
      </c>
      <c r="F29" s="66"/>
    </row>
    <row r="30" spans="1:10" ht="12.95" thickBot="1">
      <c r="A30" s="70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2.95" thickTop="1">
      <c r="A31" s="71" t="s">
        <v>27</v>
      </c>
      <c r="B31" s="56">
        <f>B25+1</f>
        <v>46006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>
      <c r="A32" s="71" t="s">
        <v>28</v>
      </c>
      <c r="B32" s="57">
        <f t="shared" ref="B32:B37" si="5">B31+1</f>
        <v>46007</v>
      </c>
      <c r="C32" s="15"/>
      <c r="D32" s="16"/>
      <c r="E32" s="17"/>
      <c r="F32" s="18"/>
      <c r="G32" s="19">
        <f t="shared" si="4"/>
        <v>0</v>
      </c>
      <c r="J32" s="35"/>
    </row>
    <row r="33" spans="1:10">
      <c r="A33" s="71" t="s">
        <v>29</v>
      </c>
      <c r="B33" s="57">
        <f t="shared" si="5"/>
        <v>46008</v>
      </c>
      <c r="C33" s="15"/>
      <c r="D33" s="16"/>
      <c r="E33" s="17"/>
      <c r="F33" s="18"/>
      <c r="G33" s="19">
        <f t="shared" si="4"/>
        <v>0</v>
      </c>
      <c r="J33" s="35"/>
    </row>
    <row r="34" spans="1:10">
      <c r="A34" s="71" t="s">
        <v>30</v>
      </c>
      <c r="B34" s="57">
        <f t="shared" si="5"/>
        <v>46009</v>
      </c>
      <c r="C34" s="15"/>
      <c r="D34" s="16"/>
      <c r="E34" s="17"/>
      <c r="F34" s="18"/>
      <c r="G34" s="19">
        <f t="shared" si="4"/>
        <v>0</v>
      </c>
      <c r="J34" s="35"/>
    </row>
    <row r="35" spans="1:10">
      <c r="A35" s="71" t="s">
        <v>31</v>
      </c>
      <c r="B35" s="57">
        <f t="shared" si="5"/>
        <v>46010</v>
      </c>
      <c r="C35" s="15"/>
      <c r="D35" s="16"/>
      <c r="E35" s="17"/>
      <c r="F35" s="18"/>
      <c r="G35" s="19">
        <f t="shared" si="4"/>
        <v>0</v>
      </c>
      <c r="J35" s="35"/>
    </row>
    <row r="36" spans="1:10">
      <c r="A36" s="71" t="s">
        <v>32</v>
      </c>
      <c r="B36" s="57">
        <f t="shared" si="5"/>
        <v>46011</v>
      </c>
      <c r="C36" s="15"/>
      <c r="D36" s="16"/>
      <c r="E36" s="17"/>
      <c r="F36" s="18"/>
      <c r="G36" s="19">
        <f t="shared" si="4"/>
        <v>0</v>
      </c>
      <c r="J36" s="35"/>
    </row>
    <row r="37" spans="1:10" ht="12.95" thickBot="1">
      <c r="A37" s="72" t="s">
        <v>33</v>
      </c>
      <c r="B37" s="58">
        <f t="shared" si="5"/>
        <v>46012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2.95" thickBot="1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ht="12.95">
      <c r="A40" s="5" t="s">
        <v>104</v>
      </c>
      <c r="B40" s="5"/>
    </row>
    <row r="41" spans="1:10">
      <c r="A41" s="30"/>
      <c r="B41" s="30"/>
      <c r="C41" s="65" t="s">
        <v>20</v>
      </c>
      <c r="D41" s="66"/>
      <c r="E41" s="65" t="s">
        <v>21</v>
      </c>
      <c r="F41" s="66"/>
    </row>
    <row r="42" spans="1:10" ht="12.95" thickBot="1">
      <c r="A42" s="70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2.95" thickTop="1">
      <c r="A43" s="71" t="s">
        <v>27</v>
      </c>
      <c r="B43" s="56">
        <f>B37+1</f>
        <v>46013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>
      <c r="A44" s="71" t="s">
        <v>28</v>
      </c>
      <c r="B44" s="57">
        <f t="shared" ref="B44:B49" si="7">B43+1</f>
        <v>46014</v>
      </c>
      <c r="C44" s="15"/>
      <c r="D44" s="16"/>
      <c r="E44" s="17"/>
      <c r="F44" s="18"/>
      <c r="G44" s="19">
        <f t="shared" si="6"/>
        <v>0</v>
      </c>
      <c r="J44" s="35"/>
    </row>
    <row r="45" spans="1:10">
      <c r="A45" s="71" t="s">
        <v>29</v>
      </c>
      <c r="B45" s="57">
        <f t="shared" si="7"/>
        <v>46015</v>
      </c>
      <c r="C45" s="15"/>
      <c r="D45" s="16"/>
      <c r="E45" s="17"/>
      <c r="F45" s="18"/>
      <c r="G45" s="19">
        <f t="shared" si="6"/>
        <v>0</v>
      </c>
      <c r="J45" s="35"/>
    </row>
    <row r="46" spans="1:10">
      <c r="A46" s="71" t="s">
        <v>30</v>
      </c>
      <c r="B46" s="57">
        <f t="shared" si="7"/>
        <v>46016</v>
      </c>
      <c r="C46" s="15"/>
      <c r="D46" s="16"/>
      <c r="E46" s="17"/>
      <c r="F46" s="18"/>
      <c r="G46" s="19">
        <f t="shared" si="6"/>
        <v>0</v>
      </c>
      <c r="J46" s="35"/>
    </row>
    <row r="47" spans="1:10">
      <c r="A47" s="71" t="s">
        <v>31</v>
      </c>
      <c r="B47" s="57">
        <f t="shared" si="7"/>
        <v>46017</v>
      </c>
      <c r="C47" s="15"/>
      <c r="D47" s="16"/>
      <c r="E47" s="17"/>
      <c r="F47" s="18"/>
      <c r="G47" s="19">
        <f t="shared" si="6"/>
        <v>0</v>
      </c>
      <c r="J47" s="35"/>
    </row>
    <row r="48" spans="1:10">
      <c r="A48" s="71" t="s">
        <v>32</v>
      </c>
      <c r="B48" s="57">
        <f t="shared" si="7"/>
        <v>46018</v>
      </c>
      <c r="C48" s="15"/>
      <c r="D48" s="16"/>
      <c r="E48" s="17"/>
      <c r="F48" s="18"/>
      <c r="G48" s="19">
        <f t="shared" si="6"/>
        <v>0</v>
      </c>
      <c r="J48" s="35"/>
    </row>
    <row r="49" spans="1:10" ht="12.95" thickBot="1">
      <c r="A49" s="72" t="s">
        <v>33</v>
      </c>
      <c r="B49" s="58">
        <f t="shared" si="7"/>
        <v>46019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2.95" thickBot="1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2" spans="1:10" ht="12.95">
      <c r="A52" s="5" t="s">
        <v>105</v>
      </c>
      <c r="B52" s="5"/>
    </row>
    <row r="53" spans="1:10">
      <c r="A53" s="30"/>
      <c r="B53" s="30"/>
      <c r="C53" s="65" t="s">
        <v>20</v>
      </c>
      <c r="D53" s="66"/>
      <c r="E53" s="65" t="s">
        <v>21</v>
      </c>
      <c r="F53" s="66"/>
    </row>
    <row r="54" spans="1:10" ht="12.95" thickBot="1">
      <c r="A54" s="70" t="s">
        <v>22</v>
      </c>
      <c r="B54" s="55" t="s">
        <v>23</v>
      </c>
      <c r="C54" s="13" t="s">
        <v>24</v>
      </c>
      <c r="D54" s="14" t="s">
        <v>25</v>
      </c>
      <c r="E54" s="14" t="s">
        <v>24</v>
      </c>
      <c r="F54" s="14" t="s">
        <v>25</v>
      </c>
      <c r="G54" s="29" t="s">
        <v>26</v>
      </c>
    </row>
    <row r="55" spans="1:10" ht="12.95" thickTop="1">
      <c r="A55" s="71" t="s">
        <v>27</v>
      </c>
      <c r="B55" s="56">
        <f>B49+1</f>
        <v>46020</v>
      </c>
      <c r="C55" s="15"/>
      <c r="D55" s="16"/>
      <c r="E55" s="17"/>
      <c r="F55" s="18"/>
      <c r="G55" s="19">
        <f t="shared" ref="G55:G61" si="8">(D55-C55)+ (F55-E55)</f>
        <v>0</v>
      </c>
      <c r="J55" s="34"/>
    </row>
    <row r="56" spans="1:10">
      <c r="A56" s="71" t="s">
        <v>28</v>
      </c>
      <c r="B56" s="57">
        <f t="shared" ref="B56:B61" si="9">B55+1</f>
        <v>46021</v>
      </c>
      <c r="C56" s="15"/>
      <c r="D56" s="16"/>
      <c r="E56" s="17"/>
      <c r="F56" s="18"/>
      <c r="G56" s="19">
        <f t="shared" si="8"/>
        <v>0</v>
      </c>
      <c r="J56" s="35"/>
    </row>
    <row r="57" spans="1:10">
      <c r="A57" s="71" t="s">
        <v>29</v>
      </c>
      <c r="B57" s="57">
        <f t="shared" si="9"/>
        <v>46022</v>
      </c>
      <c r="C57" s="15"/>
      <c r="D57" s="16"/>
      <c r="E57" s="17"/>
      <c r="F57" s="18"/>
      <c r="G57" s="19">
        <f t="shared" si="8"/>
        <v>0</v>
      </c>
      <c r="J57" s="35"/>
    </row>
    <row r="58" spans="1:10">
      <c r="A58" s="71" t="s">
        <v>30</v>
      </c>
      <c r="B58" s="57">
        <f t="shared" si="9"/>
        <v>46023</v>
      </c>
      <c r="C58" s="15"/>
      <c r="D58" s="16"/>
      <c r="E58" s="17"/>
      <c r="F58" s="18"/>
      <c r="G58" s="19">
        <f t="shared" si="8"/>
        <v>0</v>
      </c>
      <c r="J58" s="35"/>
    </row>
    <row r="59" spans="1:10">
      <c r="A59" s="71" t="s">
        <v>31</v>
      </c>
      <c r="B59" s="57">
        <f t="shared" si="9"/>
        <v>46024</v>
      </c>
      <c r="C59" s="15"/>
      <c r="D59" s="16"/>
      <c r="E59" s="17"/>
      <c r="F59" s="18"/>
      <c r="G59" s="19">
        <f t="shared" si="8"/>
        <v>0</v>
      </c>
      <c r="J59" s="35"/>
    </row>
    <row r="60" spans="1:10">
      <c r="A60" s="71" t="s">
        <v>32</v>
      </c>
      <c r="B60" s="57">
        <f t="shared" si="9"/>
        <v>46025</v>
      </c>
      <c r="C60" s="15"/>
      <c r="D60" s="16"/>
      <c r="E60" s="17"/>
      <c r="F60" s="18"/>
      <c r="G60" s="19">
        <f t="shared" si="8"/>
        <v>0</v>
      </c>
      <c r="J60" s="35"/>
    </row>
    <row r="61" spans="1:10" ht="12.95" thickBot="1">
      <c r="A61" s="72" t="s">
        <v>33</v>
      </c>
      <c r="B61" s="58">
        <f t="shared" si="9"/>
        <v>46026</v>
      </c>
      <c r="C61" s="20"/>
      <c r="D61" s="21"/>
      <c r="E61" s="22"/>
      <c r="F61" s="23"/>
      <c r="G61" s="19">
        <f t="shared" si="8"/>
        <v>0</v>
      </c>
      <c r="H61" s="9" t="s">
        <v>8</v>
      </c>
      <c r="I61" s="9" t="s">
        <v>9</v>
      </c>
      <c r="J61" s="35"/>
    </row>
    <row r="62" spans="1:10" ht="12.95" thickBot="1">
      <c r="A62" s="30"/>
      <c r="B62" s="30"/>
      <c r="F62" s="24" t="s">
        <v>34</v>
      </c>
      <c r="G62" s="25">
        <f>SUM(G55:G61)</f>
        <v>0</v>
      </c>
      <c r="H62" s="11">
        <f>IF(G62-Start!D9&gt;0,G62-Start!D9,0)</f>
        <v>0</v>
      </c>
      <c r="I62" s="11">
        <f>IF(AND(G62&gt;0,G62-Start!$D$9&lt;0),Start!$D$9-G62,0)</f>
        <v>0</v>
      </c>
    </row>
    <row r="64" spans="1:10" hidden="1">
      <c r="A64" s="30"/>
      <c r="B64" s="30"/>
    </row>
    <row r="65" spans="1:10" hidden="1">
      <c r="A65" s="30"/>
      <c r="B65" s="30"/>
    </row>
    <row r="67" spans="1:10">
      <c r="A67" s="32" t="s">
        <v>38</v>
      </c>
      <c r="B67" s="30"/>
      <c r="F67" s="26" t="s">
        <v>39</v>
      </c>
      <c r="G67" s="27"/>
      <c r="H67" s="28" t="s">
        <v>8</v>
      </c>
      <c r="I67" s="28" t="s">
        <v>9</v>
      </c>
    </row>
    <row r="68" spans="1:10">
      <c r="A68" s="28" t="s">
        <v>40</v>
      </c>
      <c r="B68" s="30"/>
      <c r="C68" s="28" t="s">
        <v>26</v>
      </c>
      <c r="D68" s="28"/>
      <c r="F68" s="12" t="s">
        <v>41</v>
      </c>
      <c r="G68" s="12"/>
      <c r="H68" s="11">
        <f>SUM(H2+H14+H26+H38+H50+H62)</f>
        <v>0</v>
      </c>
      <c r="I68" s="11">
        <f>SUM(I2+I14+I26+I38+I50+I62)</f>
        <v>0</v>
      </c>
    </row>
    <row r="69" spans="1:10">
      <c r="A69" s="38">
        <v>0</v>
      </c>
      <c r="B69" s="30"/>
      <c r="C69" s="40">
        <f>Start!D9*A69</f>
        <v>0</v>
      </c>
      <c r="D69" s="40"/>
      <c r="F69" s="12" t="s">
        <v>42</v>
      </c>
      <c r="G69" s="12"/>
      <c r="H69" s="11">
        <f>IF((H68-I68-C69)&gt;=0,H68-I68-C69,0)</f>
        <v>0</v>
      </c>
      <c r="I69" s="11">
        <f>IF((I68+C69-H68)&gt;=0,I68+C69-H68,0)</f>
        <v>0</v>
      </c>
    </row>
    <row r="70" spans="1:10" ht="15" customHeight="1">
      <c r="A70" s="5" t="s">
        <v>43</v>
      </c>
      <c r="B70" s="30"/>
      <c r="F70" s="43"/>
      <c r="J70" s="33" t="s">
        <v>44</v>
      </c>
    </row>
    <row r="71" spans="1:10" ht="25.5" customHeight="1">
      <c r="A71" s="30"/>
      <c r="B71" s="30"/>
      <c r="C71" s="45" t="s">
        <v>45</v>
      </c>
      <c r="D71" s="47"/>
      <c r="G71" s="45" t="s">
        <v>46</v>
      </c>
      <c r="H71" s="47"/>
      <c r="J71" s="46"/>
    </row>
  </sheetData>
  <mergeCells count="10">
    <mergeCell ref="C53:D53"/>
    <mergeCell ref="E53:F53"/>
    <mergeCell ref="C5:D5"/>
    <mergeCell ref="E5:F5"/>
    <mergeCell ref="C17:D17"/>
    <mergeCell ref="E17:F17"/>
    <mergeCell ref="C29:D29"/>
    <mergeCell ref="E29:F29"/>
    <mergeCell ref="C41:D41"/>
    <mergeCell ref="E41:F41"/>
  </mergeCells>
  <phoneticPr fontId="2" type="noConversion"/>
  <conditionalFormatting sqref="H2:I2 H14:I14 H26:I26 H38:I38 H50:I50 H62:I62 H68:I69 C69:D69">
    <cfRule type="expression" dxfId="0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43:F49 C7:F13 C19:F25 C31:F37 C55:F61" xr:uid="{00000000-0002-0000-0D00-000000000000}">
      <formula1>0</formula1>
      <formula2>0.999988425925926</formula2>
    </dataValidation>
  </dataValidations>
  <pageMargins left="0.78740157480314965" right="0.78740157480314965" top="0.59055118110236227" bottom="0.59055118110236227" header="0.51181102362204722" footer="0.5118110236220472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8"/>
  <sheetViews>
    <sheetView topLeftCell="A6" zoomScale="120" zoomScaleNormal="120" workbookViewId="0">
      <selection activeCell="K10" sqref="K10"/>
    </sheetView>
  </sheetViews>
  <sheetFormatPr defaultColWidth="11.42578125" defaultRowHeight="12.6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28515625" style="8" customWidth="1"/>
    <col min="10" max="10" width="33" style="33" customWidth="1"/>
    <col min="11" max="16384" width="11.42578125" style="8"/>
  </cols>
  <sheetData>
    <row r="1" spans="1:10" ht="12.95">
      <c r="A1" s="5">
        <f>Start!B4</f>
        <v>0</v>
      </c>
      <c r="B1" s="5"/>
      <c r="H1" s="9" t="s">
        <v>8</v>
      </c>
      <c r="I1" s="9" t="s">
        <v>9</v>
      </c>
      <c r="J1" s="68">
        <f>Start!$G$7</f>
        <v>2025</v>
      </c>
    </row>
    <row r="2" spans="1:10">
      <c r="A2" s="30"/>
      <c r="B2" s="30"/>
      <c r="G2" s="10" t="s">
        <v>10</v>
      </c>
      <c r="H2" s="11">
        <f>Start!C14</f>
        <v>0</v>
      </c>
      <c r="I2" s="11">
        <f>Start!D14</f>
        <v>0</v>
      </c>
    </row>
    <row r="4" spans="1:10" ht="12.95">
      <c r="A4" s="5" t="s">
        <v>18</v>
      </c>
      <c r="B4" s="5"/>
      <c r="J4" s="69" t="s">
        <v>19</v>
      </c>
    </row>
    <row r="5" spans="1:10">
      <c r="A5" s="30"/>
      <c r="B5" s="30"/>
      <c r="C5" s="65" t="s">
        <v>20</v>
      </c>
      <c r="D5" s="66"/>
      <c r="E5" s="65" t="s">
        <v>21</v>
      </c>
      <c r="F5" s="66"/>
    </row>
    <row r="6" spans="1:10" ht="12.95" thickBot="1">
      <c r="A6" s="70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2.95" thickTop="1">
      <c r="A7" s="71" t="s">
        <v>27</v>
      </c>
      <c r="B7" s="56">
        <v>45656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>
      <c r="A8" s="71" t="s">
        <v>28</v>
      </c>
      <c r="B8" s="57">
        <v>45657</v>
      </c>
      <c r="C8" s="15"/>
      <c r="D8" s="16"/>
      <c r="E8" s="17"/>
      <c r="F8" s="18"/>
      <c r="G8" s="19">
        <f t="shared" si="0"/>
        <v>0</v>
      </c>
      <c r="J8" s="35"/>
    </row>
    <row r="9" spans="1:10">
      <c r="A9" s="71" t="s">
        <v>29</v>
      </c>
      <c r="B9" s="57">
        <f>B8+1</f>
        <v>45658</v>
      </c>
      <c r="C9" s="15"/>
      <c r="D9" s="16"/>
      <c r="E9" s="17"/>
      <c r="F9" s="18"/>
      <c r="G9" s="19">
        <f t="shared" si="0"/>
        <v>0</v>
      </c>
      <c r="J9" s="35"/>
    </row>
    <row r="10" spans="1:10">
      <c r="A10" s="71" t="s">
        <v>30</v>
      </c>
      <c r="B10" s="57">
        <f>B9+1</f>
        <v>45659</v>
      </c>
      <c r="C10" s="15"/>
      <c r="D10" s="16"/>
      <c r="E10" s="17"/>
      <c r="F10" s="18"/>
      <c r="G10" s="19">
        <f t="shared" si="0"/>
        <v>0</v>
      </c>
      <c r="J10" s="35"/>
    </row>
    <row r="11" spans="1:10">
      <c r="A11" s="71" t="s">
        <v>31</v>
      </c>
      <c r="B11" s="57">
        <f>B10+1</f>
        <v>45660</v>
      </c>
      <c r="C11" s="15"/>
      <c r="D11" s="16"/>
      <c r="E11" s="17"/>
      <c r="F11" s="18"/>
      <c r="G11" s="19">
        <f t="shared" si="0"/>
        <v>0</v>
      </c>
      <c r="J11" s="35"/>
    </row>
    <row r="12" spans="1:10">
      <c r="A12" s="71" t="s">
        <v>32</v>
      </c>
      <c r="B12" s="57">
        <f>B11+1</f>
        <v>45661</v>
      </c>
      <c r="C12" s="15"/>
      <c r="D12" s="16"/>
      <c r="E12" s="17"/>
      <c r="F12" s="18"/>
      <c r="G12" s="19">
        <f t="shared" si="0"/>
        <v>0</v>
      </c>
      <c r="J12" s="35"/>
    </row>
    <row r="13" spans="1:10" ht="12.95" thickBot="1">
      <c r="A13" s="72" t="s">
        <v>33</v>
      </c>
      <c r="B13" s="58">
        <f>B12+1</f>
        <v>45662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2.95" thickBot="1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>
      <c r="A15" s="30"/>
      <c r="B15" s="30"/>
      <c r="F15" s="10"/>
    </row>
    <row r="16" spans="1:10" ht="12.95">
      <c r="A16" s="5" t="s">
        <v>35</v>
      </c>
      <c r="B16" s="5"/>
    </row>
    <row r="17" spans="1:10">
      <c r="A17" s="30"/>
      <c r="B17" s="30"/>
      <c r="C17" s="65" t="s">
        <v>20</v>
      </c>
      <c r="D17" s="66"/>
      <c r="E17" s="65" t="s">
        <v>21</v>
      </c>
      <c r="F17" s="66"/>
    </row>
    <row r="18" spans="1:10" ht="12.95" thickBot="1">
      <c r="A18" s="70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2.95" thickTop="1">
      <c r="A19" s="71" t="s">
        <v>27</v>
      </c>
      <c r="B19" s="56">
        <f>B13+1</f>
        <v>45663</v>
      </c>
      <c r="C19" s="15"/>
      <c r="D19" s="16"/>
      <c r="E19" s="17"/>
      <c r="F19" s="18"/>
      <c r="G19" s="19">
        <f t="shared" ref="G19:G25" si="1">(D19-C19)+ (F19-E19)</f>
        <v>0</v>
      </c>
      <c r="J19" s="34"/>
    </row>
    <row r="20" spans="1:10">
      <c r="A20" s="71" t="s">
        <v>28</v>
      </c>
      <c r="B20" s="57">
        <f t="shared" ref="B20:B25" si="2">B19+1</f>
        <v>45664</v>
      </c>
      <c r="C20" s="15"/>
      <c r="D20" s="16"/>
      <c r="E20" s="17"/>
      <c r="F20" s="18"/>
      <c r="G20" s="19">
        <f t="shared" si="1"/>
        <v>0</v>
      </c>
      <c r="J20" s="35"/>
    </row>
    <row r="21" spans="1:10">
      <c r="A21" s="71" t="s">
        <v>29</v>
      </c>
      <c r="B21" s="57">
        <f t="shared" si="2"/>
        <v>45665</v>
      </c>
      <c r="C21" s="15"/>
      <c r="D21" s="16"/>
      <c r="E21" s="17"/>
      <c r="F21" s="18"/>
      <c r="G21" s="19">
        <f t="shared" si="1"/>
        <v>0</v>
      </c>
      <c r="J21" s="35"/>
    </row>
    <row r="22" spans="1:10">
      <c r="A22" s="71" t="s">
        <v>30</v>
      </c>
      <c r="B22" s="57">
        <f t="shared" si="2"/>
        <v>45666</v>
      </c>
      <c r="C22" s="15"/>
      <c r="D22" s="16"/>
      <c r="E22" s="17"/>
      <c r="F22" s="18"/>
      <c r="G22" s="19">
        <f t="shared" si="1"/>
        <v>0</v>
      </c>
      <c r="J22" s="35"/>
    </row>
    <row r="23" spans="1:10">
      <c r="A23" s="71" t="s">
        <v>31</v>
      </c>
      <c r="B23" s="57">
        <f t="shared" si="2"/>
        <v>45667</v>
      </c>
      <c r="C23" s="15"/>
      <c r="D23" s="16"/>
      <c r="E23" s="17"/>
      <c r="F23" s="18"/>
      <c r="G23" s="19">
        <f t="shared" si="1"/>
        <v>0</v>
      </c>
      <c r="J23" s="35"/>
    </row>
    <row r="24" spans="1:10">
      <c r="A24" s="71" t="s">
        <v>32</v>
      </c>
      <c r="B24" s="57">
        <f t="shared" si="2"/>
        <v>45668</v>
      </c>
      <c r="C24" s="15"/>
      <c r="D24" s="16"/>
      <c r="E24" s="17"/>
      <c r="F24" s="18"/>
      <c r="G24" s="19">
        <f t="shared" si="1"/>
        <v>0</v>
      </c>
      <c r="J24" s="35"/>
    </row>
    <row r="25" spans="1:10" ht="12.95" thickBot="1">
      <c r="A25" s="72" t="s">
        <v>33</v>
      </c>
      <c r="B25" s="58">
        <f t="shared" si="2"/>
        <v>45669</v>
      </c>
      <c r="C25" s="20"/>
      <c r="D25" s="21"/>
      <c r="E25" s="22"/>
      <c r="F25" s="23"/>
      <c r="G25" s="19">
        <f t="shared" si="1"/>
        <v>0</v>
      </c>
      <c r="H25" s="9" t="s">
        <v>8</v>
      </c>
      <c r="I25" s="9" t="s">
        <v>9</v>
      </c>
      <c r="J25" s="35"/>
    </row>
    <row r="26" spans="1:10" ht="12.95" thickBot="1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ht="12.95">
      <c r="A28" s="5" t="s">
        <v>36</v>
      </c>
      <c r="B28" s="5"/>
    </row>
    <row r="29" spans="1:10">
      <c r="A29" s="30"/>
      <c r="B29" s="30"/>
      <c r="C29" s="65" t="s">
        <v>20</v>
      </c>
      <c r="D29" s="66"/>
      <c r="E29" s="65" t="s">
        <v>21</v>
      </c>
      <c r="F29" s="66"/>
    </row>
    <row r="30" spans="1:10" ht="12.95" thickBot="1">
      <c r="A30" s="70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2.95" thickTop="1">
      <c r="A31" s="71" t="s">
        <v>27</v>
      </c>
      <c r="B31" s="56">
        <f>B25+1</f>
        <v>45670</v>
      </c>
      <c r="C31" s="15"/>
      <c r="D31" s="16"/>
      <c r="E31" s="17"/>
      <c r="F31" s="18"/>
      <c r="G31" s="19">
        <f t="shared" ref="G31:G37" si="3">(D31-C31)+ (F31-E31)</f>
        <v>0</v>
      </c>
      <c r="J31" s="34"/>
    </row>
    <row r="32" spans="1:10">
      <c r="A32" s="71" t="s">
        <v>28</v>
      </c>
      <c r="B32" s="57">
        <f t="shared" ref="B32:B37" si="4">B31+1</f>
        <v>45671</v>
      </c>
      <c r="C32" s="15"/>
      <c r="D32" s="16"/>
      <c r="E32" s="17"/>
      <c r="F32" s="18"/>
      <c r="G32" s="19">
        <f t="shared" si="3"/>
        <v>0</v>
      </c>
      <c r="J32" s="35"/>
    </row>
    <row r="33" spans="1:10">
      <c r="A33" s="71" t="s">
        <v>29</v>
      </c>
      <c r="B33" s="57">
        <f t="shared" si="4"/>
        <v>45672</v>
      </c>
      <c r="C33" s="15"/>
      <c r="D33" s="16"/>
      <c r="E33" s="17"/>
      <c r="F33" s="18"/>
      <c r="G33" s="19">
        <f t="shared" si="3"/>
        <v>0</v>
      </c>
      <c r="J33" s="35"/>
    </row>
    <row r="34" spans="1:10">
      <c r="A34" s="71" t="s">
        <v>30</v>
      </c>
      <c r="B34" s="57">
        <f t="shared" si="4"/>
        <v>45673</v>
      </c>
      <c r="C34" s="15"/>
      <c r="D34" s="16"/>
      <c r="E34" s="17"/>
      <c r="F34" s="18"/>
      <c r="G34" s="19">
        <f t="shared" si="3"/>
        <v>0</v>
      </c>
      <c r="J34" s="35"/>
    </row>
    <row r="35" spans="1:10">
      <c r="A35" s="71" t="s">
        <v>31</v>
      </c>
      <c r="B35" s="57">
        <f t="shared" si="4"/>
        <v>45674</v>
      </c>
      <c r="C35" s="15"/>
      <c r="D35" s="16"/>
      <c r="E35" s="17"/>
      <c r="F35" s="18"/>
      <c r="G35" s="19">
        <f t="shared" si="3"/>
        <v>0</v>
      </c>
      <c r="J35" s="35"/>
    </row>
    <row r="36" spans="1:10">
      <c r="A36" s="71" t="s">
        <v>32</v>
      </c>
      <c r="B36" s="57">
        <f t="shared" si="4"/>
        <v>45675</v>
      </c>
      <c r="C36" s="15"/>
      <c r="D36" s="16"/>
      <c r="E36" s="17"/>
      <c r="F36" s="18"/>
      <c r="G36" s="19">
        <f t="shared" si="3"/>
        <v>0</v>
      </c>
      <c r="J36" s="35"/>
    </row>
    <row r="37" spans="1:10" ht="12.95" thickBot="1">
      <c r="A37" s="72" t="s">
        <v>33</v>
      </c>
      <c r="B37" s="58">
        <f t="shared" si="4"/>
        <v>45676</v>
      </c>
      <c r="C37" s="20"/>
      <c r="D37" s="21"/>
      <c r="E37" s="22"/>
      <c r="F37" s="23"/>
      <c r="G37" s="19">
        <f t="shared" si="3"/>
        <v>0</v>
      </c>
      <c r="H37" s="9" t="s">
        <v>8</v>
      </c>
      <c r="I37" s="9" t="s">
        <v>9</v>
      </c>
      <c r="J37" s="35"/>
    </row>
    <row r="38" spans="1:10" ht="12.95" thickBot="1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ht="12.95">
      <c r="A40" s="5" t="s">
        <v>37</v>
      </c>
      <c r="B40" s="5"/>
    </row>
    <row r="41" spans="1:10">
      <c r="A41" s="30"/>
      <c r="B41" s="30"/>
      <c r="C41" s="65" t="s">
        <v>20</v>
      </c>
      <c r="D41" s="66"/>
      <c r="E41" s="65" t="s">
        <v>21</v>
      </c>
      <c r="F41" s="66"/>
    </row>
    <row r="42" spans="1:10" ht="12.95" thickBot="1">
      <c r="A42" s="70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2.95" thickTop="1">
      <c r="A43" s="71" t="s">
        <v>27</v>
      </c>
      <c r="B43" s="56">
        <f>B37+1</f>
        <v>45677</v>
      </c>
      <c r="C43" s="15"/>
      <c r="D43" s="16"/>
      <c r="E43" s="17"/>
      <c r="F43" s="18"/>
      <c r="G43" s="19"/>
      <c r="J43" s="34"/>
    </row>
    <row r="44" spans="1:10">
      <c r="A44" s="71" t="s">
        <v>28</v>
      </c>
      <c r="B44" s="57">
        <f t="shared" ref="B44:B49" si="5">B43+1</f>
        <v>45678</v>
      </c>
      <c r="C44" s="15"/>
      <c r="D44" s="16"/>
      <c r="E44" s="17"/>
      <c r="F44" s="18"/>
      <c r="G44" s="19"/>
      <c r="J44" s="35"/>
    </row>
    <row r="45" spans="1:10">
      <c r="A45" s="71" t="s">
        <v>29</v>
      </c>
      <c r="B45" s="57">
        <f t="shared" si="5"/>
        <v>45679</v>
      </c>
      <c r="C45" s="15"/>
      <c r="D45" s="16"/>
      <c r="E45" s="17"/>
      <c r="F45" s="18"/>
      <c r="G45" s="19"/>
      <c r="J45" s="35"/>
    </row>
    <row r="46" spans="1:10">
      <c r="A46" s="71" t="s">
        <v>30</v>
      </c>
      <c r="B46" s="57">
        <f t="shared" si="5"/>
        <v>45680</v>
      </c>
      <c r="C46" s="15"/>
      <c r="D46" s="16"/>
      <c r="E46" s="17"/>
      <c r="F46" s="18"/>
      <c r="G46" s="19"/>
      <c r="J46" s="35"/>
    </row>
    <row r="47" spans="1:10">
      <c r="A47" s="71" t="s">
        <v>31</v>
      </c>
      <c r="B47" s="57">
        <f t="shared" si="5"/>
        <v>45681</v>
      </c>
      <c r="C47" s="15"/>
      <c r="D47" s="16"/>
      <c r="E47" s="17"/>
      <c r="F47" s="18"/>
      <c r="G47" s="19">
        <f t="shared" ref="G47:G49" si="6">(D47-C47)+ (F47-E47)</f>
        <v>0</v>
      </c>
      <c r="J47" s="35"/>
    </row>
    <row r="48" spans="1:10">
      <c r="A48" s="71" t="s">
        <v>32</v>
      </c>
      <c r="B48" s="57">
        <f t="shared" si="5"/>
        <v>45682</v>
      </c>
      <c r="C48" s="15"/>
      <c r="D48" s="16"/>
      <c r="E48" s="17"/>
      <c r="F48" s="18"/>
      <c r="G48" s="19">
        <f t="shared" si="6"/>
        <v>0</v>
      </c>
      <c r="J48" s="35"/>
    </row>
    <row r="49" spans="1:10" ht="12.95" thickBot="1">
      <c r="A49" s="72" t="s">
        <v>33</v>
      </c>
      <c r="B49" s="58">
        <f t="shared" si="5"/>
        <v>45683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2.95" thickBot="1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1" spans="1:10">
      <c r="A51" s="30"/>
      <c r="B51" s="30"/>
      <c r="F51" s="44"/>
    </row>
    <row r="53" spans="1:10" ht="11.45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1.45">
      <c r="A54" s="28" t="s">
        <v>40</v>
      </c>
      <c r="B54" s="28"/>
      <c r="C54" s="67" t="s">
        <v>26</v>
      </c>
      <c r="D54" s="67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1.45">
      <c r="A55" s="38">
        <v>0</v>
      </c>
      <c r="B55" s="38"/>
      <c r="C55" s="64">
        <f>Start!D9*'Uke 1-4'!A55</f>
        <v>0</v>
      </c>
      <c r="D55" s="64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8.75" customHeight="1">
      <c r="A56" s="5" t="s">
        <v>43</v>
      </c>
      <c r="B56" s="5"/>
      <c r="F56" s="43" t="str">
        <f>IF(H55&gt;Start!G47,"Overføring begrenses"," ")</f>
        <v xml:space="preserve"> </v>
      </c>
      <c r="J56" s="33" t="s">
        <v>44</v>
      </c>
    </row>
    <row r="57" spans="1:10" ht="21" customHeight="1">
      <c r="A57" s="30"/>
      <c r="B57" s="30"/>
      <c r="C57" s="45" t="s">
        <v>45</v>
      </c>
      <c r="D57" s="47"/>
      <c r="G57" s="45" t="s">
        <v>46</v>
      </c>
      <c r="H57" s="47"/>
      <c r="J57" s="46"/>
    </row>
    <row r="58" spans="1:10" ht="11.45">
      <c r="A58" s="8"/>
      <c r="B58" s="8"/>
    </row>
  </sheetData>
  <mergeCells count="10">
    <mergeCell ref="C5:D5"/>
    <mergeCell ref="E5:F5"/>
    <mergeCell ref="C17:D17"/>
    <mergeCell ref="E17:F17"/>
    <mergeCell ref="C54:D54"/>
    <mergeCell ref="C55:D55"/>
    <mergeCell ref="C29:D29"/>
    <mergeCell ref="E29:F29"/>
    <mergeCell ref="C41:D41"/>
    <mergeCell ref="E41:F41"/>
  </mergeCells>
  <phoneticPr fontId="2" type="noConversion"/>
  <conditionalFormatting sqref="H2:I2 H14:I14 H26:I26 H38:I38 H50:I50 H54:I55 C55:D55">
    <cfRule type="expression" dxfId="17" priority="1" stopIfTrue="1">
      <formula>LEFT($K$31)="-"</formula>
    </cfRule>
  </conditionalFormatting>
  <dataValidations xWindow="239" yWindow="401"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43:F49 C7:F13 C19:F25" xr:uid="{00000000-0002-0000-01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"/>
  <pageSetup paperSize="9" scale="94" orientation="portrait" r:id="rId1"/>
  <headerFooter alignWithMargins="0">
    <oddHeader>&amp;CTIDSKONTO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8"/>
  <sheetViews>
    <sheetView topLeftCell="A30" workbookViewId="0">
      <selection activeCell="J58" sqref="J58"/>
    </sheetView>
  </sheetViews>
  <sheetFormatPr defaultColWidth="11.42578125" defaultRowHeight="12.6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ht="12.95">
      <c r="A1" s="5">
        <f>Start!B4</f>
        <v>0</v>
      </c>
      <c r="B1" s="5"/>
      <c r="H1" s="9" t="s">
        <v>8</v>
      </c>
      <c r="I1" s="9" t="s">
        <v>9</v>
      </c>
      <c r="J1" s="68">
        <f>Start!$G$7</f>
        <v>2025</v>
      </c>
    </row>
    <row r="2" spans="1:10">
      <c r="A2" s="30"/>
      <c r="B2" s="30"/>
      <c r="G2" s="10" t="s">
        <v>10</v>
      </c>
      <c r="H2" s="11">
        <f>IF('Uke 1-4'!H55&gt;Start!G47,Start!G47,'Uke 1-4'!H55)</f>
        <v>0</v>
      </c>
      <c r="I2" s="11">
        <f>'Uke 1-4'!I55</f>
        <v>0</v>
      </c>
    </row>
    <row r="4" spans="1:10" ht="12.95">
      <c r="A4" s="5" t="s">
        <v>47</v>
      </c>
      <c r="B4" s="5"/>
      <c r="J4" s="69" t="s">
        <v>19</v>
      </c>
    </row>
    <row r="5" spans="1:10">
      <c r="A5" s="30"/>
      <c r="B5" s="30"/>
      <c r="C5" s="65" t="s">
        <v>20</v>
      </c>
      <c r="D5" s="66"/>
      <c r="E5" s="65" t="s">
        <v>21</v>
      </c>
      <c r="F5" s="66"/>
    </row>
    <row r="6" spans="1:10" ht="12.95" thickBot="1">
      <c r="A6" s="70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2.95" thickTop="1">
      <c r="A7" s="71" t="s">
        <v>27</v>
      </c>
      <c r="B7" s="56">
        <f>'Uke 1-4'!B49+1</f>
        <v>45684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>
      <c r="A8" s="71" t="s">
        <v>28</v>
      </c>
      <c r="B8" s="57">
        <f t="shared" ref="B8:B13" si="1">B7+1</f>
        <v>45685</v>
      </c>
      <c r="C8" s="15"/>
      <c r="D8" s="16"/>
      <c r="E8" s="17"/>
      <c r="F8" s="18"/>
      <c r="G8" s="19">
        <f t="shared" si="0"/>
        <v>0</v>
      </c>
      <c r="J8" s="35"/>
    </row>
    <row r="9" spans="1:10">
      <c r="A9" s="71" t="s">
        <v>29</v>
      </c>
      <c r="B9" s="57">
        <f t="shared" si="1"/>
        <v>45686</v>
      </c>
      <c r="C9" s="15"/>
      <c r="D9" s="16"/>
      <c r="E9" s="17"/>
      <c r="F9" s="18"/>
      <c r="G9" s="19">
        <f t="shared" si="0"/>
        <v>0</v>
      </c>
      <c r="J9" s="35"/>
    </row>
    <row r="10" spans="1:10">
      <c r="A10" s="71" t="s">
        <v>30</v>
      </c>
      <c r="B10" s="57">
        <f t="shared" si="1"/>
        <v>45687</v>
      </c>
      <c r="C10" s="15"/>
      <c r="D10" s="16"/>
      <c r="E10" s="17"/>
      <c r="F10" s="18"/>
      <c r="G10" s="19">
        <f t="shared" si="0"/>
        <v>0</v>
      </c>
      <c r="J10" s="35"/>
    </row>
    <row r="11" spans="1:10">
      <c r="A11" s="71" t="s">
        <v>31</v>
      </c>
      <c r="B11" s="57">
        <f t="shared" si="1"/>
        <v>45688</v>
      </c>
      <c r="C11" s="15"/>
      <c r="D11" s="16"/>
      <c r="E11" s="17"/>
      <c r="F11" s="18"/>
      <c r="G11" s="19">
        <f t="shared" si="0"/>
        <v>0</v>
      </c>
      <c r="J11" s="35"/>
    </row>
    <row r="12" spans="1:10">
      <c r="A12" s="71" t="s">
        <v>32</v>
      </c>
      <c r="B12" s="57">
        <f t="shared" si="1"/>
        <v>45689</v>
      </c>
      <c r="C12" s="15"/>
      <c r="D12" s="16"/>
      <c r="E12" s="17"/>
      <c r="F12" s="18"/>
      <c r="G12" s="19">
        <f t="shared" si="0"/>
        <v>0</v>
      </c>
      <c r="J12" s="35"/>
    </row>
    <row r="13" spans="1:10" ht="12.95" thickBot="1">
      <c r="A13" s="72" t="s">
        <v>33</v>
      </c>
      <c r="B13" s="58">
        <f t="shared" si="1"/>
        <v>45690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2.95" thickBot="1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>
      <c r="A15" s="30"/>
      <c r="B15" s="30"/>
      <c r="F15" s="10"/>
    </row>
    <row r="16" spans="1:10" ht="12.95">
      <c r="A16" s="5" t="s">
        <v>48</v>
      </c>
      <c r="B16" s="5"/>
    </row>
    <row r="17" spans="1:10">
      <c r="A17" s="30"/>
      <c r="B17" s="30"/>
      <c r="C17" s="65" t="s">
        <v>20</v>
      </c>
      <c r="D17" s="66"/>
      <c r="E17" s="65" t="s">
        <v>21</v>
      </c>
      <c r="F17" s="66"/>
    </row>
    <row r="18" spans="1:10" ht="12.95" thickBot="1">
      <c r="A18" s="70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2.95" thickTop="1">
      <c r="A19" s="71" t="s">
        <v>27</v>
      </c>
      <c r="B19" s="56">
        <f>B13+1</f>
        <v>45691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>
      <c r="A20" s="71" t="s">
        <v>28</v>
      </c>
      <c r="B20" s="57">
        <f t="shared" ref="B20:B25" si="3">B19+1</f>
        <v>45692</v>
      </c>
      <c r="C20" s="15"/>
      <c r="D20" s="16"/>
      <c r="E20" s="17"/>
      <c r="F20" s="18"/>
      <c r="G20" s="19">
        <f t="shared" si="2"/>
        <v>0</v>
      </c>
      <c r="J20" s="35"/>
    </row>
    <row r="21" spans="1:10">
      <c r="A21" s="71" t="s">
        <v>29</v>
      </c>
      <c r="B21" s="57">
        <f t="shared" si="3"/>
        <v>45693</v>
      </c>
      <c r="C21" s="15"/>
      <c r="D21" s="16"/>
      <c r="E21" s="17"/>
      <c r="F21" s="18"/>
      <c r="G21" s="19">
        <f t="shared" si="2"/>
        <v>0</v>
      </c>
      <c r="J21" s="35"/>
    </row>
    <row r="22" spans="1:10">
      <c r="A22" s="71" t="s">
        <v>30</v>
      </c>
      <c r="B22" s="57">
        <f t="shared" si="3"/>
        <v>45694</v>
      </c>
      <c r="C22" s="15"/>
      <c r="D22" s="16"/>
      <c r="E22" s="17"/>
      <c r="F22" s="18"/>
      <c r="G22" s="19">
        <f t="shared" si="2"/>
        <v>0</v>
      </c>
      <c r="J22" s="35"/>
    </row>
    <row r="23" spans="1:10">
      <c r="A23" s="71" t="s">
        <v>31</v>
      </c>
      <c r="B23" s="57">
        <f t="shared" si="3"/>
        <v>45695</v>
      </c>
      <c r="C23" s="15"/>
      <c r="D23" s="16"/>
      <c r="E23" s="17"/>
      <c r="F23" s="18"/>
      <c r="G23" s="19">
        <f t="shared" si="2"/>
        <v>0</v>
      </c>
      <c r="J23" s="35"/>
    </row>
    <row r="24" spans="1:10">
      <c r="A24" s="71" t="s">
        <v>32</v>
      </c>
      <c r="B24" s="57">
        <f t="shared" si="3"/>
        <v>45696</v>
      </c>
      <c r="C24" s="15"/>
      <c r="D24" s="16"/>
      <c r="E24" s="17"/>
      <c r="F24" s="18"/>
      <c r="G24" s="19">
        <f t="shared" si="2"/>
        <v>0</v>
      </c>
      <c r="J24" s="35"/>
    </row>
    <row r="25" spans="1:10" ht="12.95" thickBot="1">
      <c r="A25" s="72" t="s">
        <v>33</v>
      </c>
      <c r="B25" s="58">
        <f t="shared" si="3"/>
        <v>45697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2.95" thickBot="1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ht="12.95">
      <c r="A28" s="5" t="s">
        <v>49</v>
      </c>
      <c r="B28" s="5"/>
    </row>
    <row r="29" spans="1:10">
      <c r="A29" s="30"/>
      <c r="B29" s="30"/>
      <c r="C29" s="65" t="s">
        <v>20</v>
      </c>
      <c r="D29" s="66"/>
      <c r="E29" s="65" t="s">
        <v>21</v>
      </c>
      <c r="F29" s="66"/>
    </row>
    <row r="30" spans="1:10" ht="12.95" thickBot="1">
      <c r="A30" s="70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2.95" thickTop="1">
      <c r="A31" s="71" t="s">
        <v>27</v>
      </c>
      <c r="B31" s="56">
        <f>B25+1</f>
        <v>45698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>
      <c r="A32" s="71" t="s">
        <v>28</v>
      </c>
      <c r="B32" s="57">
        <f t="shared" ref="B32:B37" si="5">B31+1</f>
        <v>45699</v>
      </c>
      <c r="C32" s="15"/>
      <c r="D32" s="16"/>
      <c r="E32" s="17"/>
      <c r="F32" s="18"/>
      <c r="G32" s="19">
        <f t="shared" si="4"/>
        <v>0</v>
      </c>
      <c r="J32" s="35"/>
    </row>
    <row r="33" spans="1:10">
      <c r="A33" s="71" t="s">
        <v>29</v>
      </c>
      <c r="B33" s="57">
        <f t="shared" si="5"/>
        <v>45700</v>
      </c>
      <c r="C33" s="15"/>
      <c r="D33" s="16"/>
      <c r="E33" s="17"/>
      <c r="F33" s="18"/>
      <c r="G33" s="19">
        <f t="shared" si="4"/>
        <v>0</v>
      </c>
      <c r="J33" s="35"/>
    </row>
    <row r="34" spans="1:10">
      <c r="A34" s="71" t="s">
        <v>30</v>
      </c>
      <c r="B34" s="57">
        <f t="shared" si="5"/>
        <v>45701</v>
      </c>
      <c r="C34" s="15"/>
      <c r="D34" s="16"/>
      <c r="E34" s="17"/>
      <c r="F34" s="18"/>
      <c r="G34" s="19">
        <f t="shared" si="4"/>
        <v>0</v>
      </c>
      <c r="J34" s="35"/>
    </row>
    <row r="35" spans="1:10">
      <c r="A35" s="71" t="s">
        <v>31</v>
      </c>
      <c r="B35" s="57">
        <f t="shared" si="5"/>
        <v>45702</v>
      </c>
      <c r="C35" s="15"/>
      <c r="D35" s="16"/>
      <c r="E35" s="17"/>
      <c r="F35" s="18"/>
      <c r="G35" s="19">
        <f t="shared" si="4"/>
        <v>0</v>
      </c>
      <c r="J35" s="35"/>
    </row>
    <row r="36" spans="1:10">
      <c r="A36" s="71" t="s">
        <v>32</v>
      </c>
      <c r="B36" s="57">
        <f t="shared" si="5"/>
        <v>45703</v>
      </c>
      <c r="C36" s="15"/>
      <c r="D36" s="16"/>
      <c r="E36" s="17"/>
      <c r="F36" s="18"/>
      <c r="G36" s="19">
        <f t="shared" si="4"/>
        <v>0</v>
      </c>
      <c r="J36" s="35"/>
    </row>
    <row r="37" spans="1:10" ht="12.95" thickBot="1">
      <c r="A37" s="72" t="s">
        <v>33</v>
      </c>
      <c r="B37" s="58">
        <f t="shared" si="5"/>
        <v>45704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2.95" thickBot="1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ht="12.95">
      <c r="A40" s="5" t="s">
        <v>50</v>
      </c>
      <c r="B40" s="5"/>
    </row>
    <row r="41" spans="1:10">
      <c r="A41" s="30"/>
      <c r="B41" s="30"/>
      <c r="C41" s="65" t="s">
        <v>20</v>
      </c>
      <c r="D41" s="66"/>
      <c r="E41" s="65" t="s">
        <v>21</v>
      </c>
      <c r="F41" s="66"/>
    </row>
    <row r="42" spans="1:10" ht="12.95" thickBot="1">
      <c r="A42" s="70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2.95" thickTop="1">
      <c r="A43" s="71" t="s">
        <v>27</v>
      </c>
      <c r="B43" s="56">
        <f>B37+1</f>
        <v>45705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>
      <c r="A44" s="71" t="s">
        <v>28</v>
      </c>
      <c r="B44" s="57">
        <f t="shared" ref="B44:B49" si="7">B43+1</f>
        <v>45706</v>
      </c>
      <c r="C44" s="15"/>
      <c r="D44" s="16"/>
      <c r="E44" s="17"/>
      <c r="F44" s="18"/>
      <c r="G44" s="19">
        <f t="shared" si="6"/>
        <v>0</v>
      </c>
      <c r="J44" s="35"/>
    </row>
    <row r="45" spans="1:10">
      <c r="A45" s="71" t="s">
        <v>29</v>
      </c>
      <c r="B45" s="57">
        <f t="shared" si="7"/>
        <v>45707</v>
      </c>
      <c r="C45" s="15"/>
      <c r="D45" s="16"/>
      <c r="E45" s="17"/>
      <c r="F45" s="18"/>
      <c r="G45" s="19">
        <f t="shared" si="6"/>
        <v>0</v>
      </c>
      <c r="J45" s="35"/>
    </row>
    <row r="46" spans="1:10">
      <c r="A46" s="71" t="s">
        <v>30</v>
      </c>
      <c r="B46" s="57">
        <f t="shared" si="7"/>
        <v>45708</v>
      </c>
      <c r="C46" s="15"/>
      <c r="D46" s="16"/>
      <c r="E46" s="17"/>
      <c r="F46" s="18"/>
      <c r="G46" s="19">
        <f t="shared" si="6"/>
        <v>0</v>
      </c>
      <c r="J46" s="35"/>
    </row>
    <row r="47" spans="1:10">
      <c r="A47" s="71" t="s">
        <v>31</v>
      </c>
      <c r="B47" s="57">
        <f t="shared" si="7"/>
        <v>45709</v>
      </c>
      <c r="C47" s="15"/>
      <c r="D47" s="16"/>
      <c r="E47" s="17"/>
      <c r="F47" s="18"/>
      <c r="G47" s="19">
        <f t="shared" si="6"/>
        <v>0</v>
      </c>
      <c r="J47" s="35"/>
    </row>
    <row r="48" spans="1:10">
      <c r="A48" s="71" t="s">
        <v>32</v>
      </c>
      <c r="B48" s="57">
        <f t="shared" si="7"/>
        <v>45710</v>
      </c>
      <c r="C48" s="15"/>
      <c r="D48" s="16"/>
      <c r="E48" s="17"/>
      <c r="F48" s="18"/>
      <c r="G48" s="19">
        <f t="shared" si="6"/>
        <v>0</v>
      </c>
      <c r="J48" s="35"/>
    </row>
    <row r="49" spans="1:10" ht="12.95" thickBot="1">
      <c r="A49" s="72" t="s">
        <v>33</v>
      </c>
      <c r="B49" s="58">
        <f t="shared" si="7"/>
        <v>45711</v>
      </c>
      <c r="C49" s="15"/>
      <c r="D49" s="16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2.95" thickBot="1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1.45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1.45">
      <c r="A54" s="28" t="s">
        <v>40</v>
      </c>
      <c r="B54" s="28"/>
      <c r="C54" s="67" t="s">
        <v>26</v>
      </c>
      <c r="D54" s="67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1.45">
      <c r="A55" s="38">
        <v>0</v>
      </c>
      <c r="B55" s="38"/>
      <c r="C55" s="64">
        <f>Start!D9*A55</f>
        <v>0</v>
      </c>
      <c r="D55" s="64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2.95">
      <c r="A56" s="30"/>
      <c r="B56" s="5"/>
      <c r="J56" s="8"/>
    </row>
    <row r="57" spans="1:10" ht="12.95">
      <c r="A57" s="5" t="s">
        <v>43</v>
      </c>
      <c r="B57" s="30"/>
      <c r="J57" s="33" t="s">
        <v>44</v>
      </c>
    </row>
    <row r="58" spans="1:10" ht="17.45">
      <c r="A58" s="30"/>
      <c r="B58" s="8"/>
      <c r="C58" s="45" t="s">
        <v>45</v>
      </c>
      <c r="D58" s="47"/>
      <c r="G58" s="45" t="s">
        <v>46</v>
      </c>
      <c r="H58" s="47"/>
      <c r="J58" s="46"/>
    </row>
  </sheetData>
  <sheetProtection sheet="1" objects="1" scenarios="1"/>
  <mergeCells count="10">
    <mergeCell ref="C5:D5"/>
    <mergeCell ref="E5:F5"/>
    <mergeCell ref="C17:D17"/>
    <mergeCell ref="E17:F17"/>
    <mergeCell ref="C54:D54"/>
    <mergeCell ref="C55:D55"/>
    <mergeCell ref="C29:D29"/>
    <mergeCell ref="E29:F29"/>
    <mergeCell ref="C41:D41"/>
    <mergeCell ref="E41:F41"/>
  </mergeCells>
  <phoneticPr fontId="2" type="noConversion"/>
  <conditionalFormatting sqref="H2:I2 H14:I14 H26:I26 H38:I38 H50:I50 H54:I55 C55:D55">
    <cfRule type="expression" dxfId="16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43:F49 C19:F25 C7:F13" xr:uid="{00000000-0002-0000-0200-000000000000}">
      <formula1>0</formula1>
      <formula2>0.999988425925926</formula2>
    </dataValidation>
  </dataValidations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5"/>
  <sheetViews>
    <sheetView topLeftCell="T64" workbookViewId="0">
      <selection activeCell="Y80" sqref="Y80"/>
    </sheetView>
  </sheetViews>
  <sheetFormatPr defaultColWidth="11.42578125" defaultRowHeight="12.6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6.42578125" style="8" bestFit="1" customWidth="1"/>
    <col min="10" max="10" width="29.7109375" style="33" customWidth="1"/>
    <col min="11" max="16384" width="11.42578125" style="8"/>
  </cols>
  <sheetData>
    <row r="1" spans="1:10" ht="12.95">
      <c r="A1" s="5">
        <f>Start!B4</f>
        <v>0</v>
      </c>
      <c r="B1" s="5"/>
      <c r="H1" s="9" t="s">
        <v>8</v>
      </c>
      <c r="I1" s="9" t="s">
        <v>9</v>
      </c>
      <c r="J1" s="68">
        <f>Start!$G$7</f>
        <v>2025</v>
      </c>
    </row>
    <row r="2" spans="1:10">
      <c r="A2" s="30"/>
      <c r="B2" s="30"/>
      <c r="G2" s="10" t="s">
        <v>10</v>
      </c>
      <c r="H2" s="11">
        <f>IF('5-8'!H55&gt;Start!G47,Start!G47,'5-8'!H55)</f>
        <v>0</v>
      </c>
      <c r="I2" s="11">
        <f>'5-8'!I55</f>
        <v>0</v>
      </c>
    </row>
    <row r="4" spans="1:10" ht="12.95">
      <c r="A4" s="5" t="s">
        <v>51</v>
      </c>
      <c r="B4" s="5"/>
      <c r="J4" s="69" t="s">
        <v>19</v>
      </c>
    </row>
    <row r="5" spans="1:10">
      <c r="A5" s="30"/>
      <c r="B5" s="30"/>
      <c r="C5" s="65" t="s">
        <v>20</v>
      </c>
      <c r="D5" s="66"/>
      <c r="E5" s="65" t="s">
        <v>21</v>
      </c>
      <c r="F5" s="66"/>
    </row>
    <row r="6" spans="1:10" ht="12.95" thickBot="1">
      <c r="A6" s="70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2.95" thickTop="1">
      <c r="A7" s="71" t="s">
        <v>27</v>
      </c>
      <c r="B7" s="56">
        <f>'5-8'!B49+1</f>
        <v>45712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>
      <c r="A8" s="71" t="s">
        <v>28</v>
      </c>
      <c r="B8" s="57">
        <f t="shared" ref="B8:B13" si="1">B7+1</f>
        <v>45713</v>
      </c>
      <c r="C8" s="15"/>
      <c r="D8" s="16"/>
      <c r="E8" s="17"/>
      <c r="F8" s="18"/>
      <c r="G8" s="19">
        <f t="shared" si="0"/>
        <v>0</v>
      </c>
      <c r="J8" s="35"/>
    </row>
    <row r="9" spans="1:10">
      <c r="A9" s="71" t="s">
        <v>29</v>
      </c>
      <c r="B9" s="57">
        <f t="shared" si="1"/>
        <v>45714</v>
      </c>
      <c r="C9" s="15"/>
      <c r="D9" s="16"/>
      <c r="E9" s="17"/>
      <c r="F9" s="18"/>
      <c r="G9" s="19">
        <f t="shared" si="0"/>
        <v>0</v>
      </c>
      <c r="J9" s="35"/>
    </row>
    <row r="10" spans="1:10">
      <c r="A10" s="71" t="s">
        <v>30</v>
      </c>
      <c r="B10" s="57">
        <f t="shared" si="1"/>
        <v>45715</v>
      </c>
      <c r="C10" s="15"/>
      <c r="D10" s="16"/>
      <c r="E10" s="17"/>
      <c r="F10" s="18"/>
      <c r="G10" s="19">
        <f t="shared" si="0"/>
        <v>0</v>
      </c>
      <c r="J10" s="35"/>
    </row>
    <row r="11" spans="1:10">
      <c r="A11" s="71" t="s">
        <v>31</v>
      </c>
      <c r="B11" s="57">
        <f t="shared" si="1"/>
        <v>45716</v>
      </c>
      <c r="C11" s="15"/>
      <c r="D11" s="16"/>
      <c r="E11" s="17"/>
      <c r="F11" s="18"/>
      <c r="G11" s="19">
        <f t="shared" si="0"/>
        <v>0</v>
      </c>
      <c r="J11" s="35"/>
    </row>
    <row r="12" spans="1:10">
      <c r="A12" s="71" t="s">
        <v>32</v>
      </c>
      <c r="B12" s="57">
        <f t="shared" si="1"/>
        <v>45717</v>
      </c>
      <c r="C12" s="15"/>
      <c r="D12" s="16"/>
      <c r="E12" s="17"/>
      <c r="F12" s="18"/>
      <c r="G12" s="19">
        <f t="shared" si="0"/>
        <v>0</v>
      </c>
      <c r="J12" s="35"/>
    </row>
    <row r="13" spans="1:10" ht="12.95" thickBot="1">
      <c r="A13" s="72" t="s">
        <v>33</v>
      </c>
      <c r="B13" s="58">
        <f t="shared" si="1"/>
        <v>45718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2.95" thickBot="1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>
      <c r="A15" s="30"/>
      <c r="B15" s="30"/>
      <c r="F15" s="10"/>
    </row>
    <row r="16" spans="1:10" ht="12.95">
      <c r="A16" s="5" t="s">
        <v>52</v>
      </c>
      <c r="B16" s="5"/>
    </row>
    <row r="17" spans="1:10">
      <c r="A17" s="30"/>
      <c r="B17" s="30"/>
      <c r="C17" s="65" t="s">
        <v>20</v>
      </c>
      <c r="D17" s="66"/>
      <c r="E17" s="65" t="s">
        <v>21</v>
      </c>
      <c r="F17" s="66"/>
    </row>
    <row r="18" spans="1:10" ht="12.95" thickBot="1">
      <c r="A18" s="70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2.95" thickTop="1">
      <c r="A19" s="71" t="s">
        <v>27</v>
      </c>
      <c r="B19" s="56">
        <f>B13+1</f>
        <v>45719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>
      <c r="A20" s="71" t="s">
        <v>28</v>
      </c>
      <c r="B20" s="57">
        <f t="shared" ref="B20:B25" si="3">B19+1</f>
        <v>45720</v>
      </c>
      <c r="C20" s="15"/>
      <c r="D20" s="16"/>
      <c r="E20" s="17"/>
      <c r="F20" s="18"/>
      <c r="G20" s="19">
        <f t="shared" si="2"/>
        <v>0</v>
      </c>
      <c r="J20" s="35"/>
    </row>
    <row r="21" spans="1:10">
      <c r="A21" s="71" t="s">
        <v>29</v>
      </c>
      <c r="B21" s="57">
        <f t="shared" si="3"/>
        <v>45721</v>
      </c>
      <c r="C21" s="15"/>
      <c r="D21" s="16"/>
      <c r="E21" s="17"/>
      <c r="F21" s="18"/>
      <c r="G21" s="19">
        <f t="shared" si="2"/>
        <v>0</v>
      </c>
      <c r="J21" s="35"/>
    </row>
    <row r="22" spans="1:10">
      <c r="A22" s="71" t="s">
        <v>30</v>
      </c>
      <c r="B22" s="57">
        <f t="shared" si="3"/>
        <v>45722</v>
      </c>
      <c r="C22" s="15"/>
      <c r="D22" s="16"/>
      <c r="E22" s="17"/>
      <c r="F22" s="18"/>
      <c r="G22" s="19">
        <f t="shared" si="2"/>
        <v>0</v>
      </c>
      <c r="J22" s="35"/>
    </row>
    <row r="23" spans="1:10">
      <c r="A23" s="71" t="s">
        <v>31</v>
      </c>
      <c r="B23" s="57">
        <f t="shared" si="3"/>
        <v>45723</v>
      </c>
      <c r="C23" s="15"/>
      <c r="D23" s="16"/>
      <c r="E23" s="17"/>
      <c r="F23" s="18"/>
      <c r="G23" s="19">
        <f t="shared" si="2"/>
        <v>0</v>
      </c>
      <c r="J23" s="35"/>
    </row>
    <row r="24" spans="1:10">
      <c r="A24" s="71" t="s">
        <v>32</v>
      </c>
      <c r="B24" s="57">
        <f t="shared" si="3"/>
        <v>45724</v>
      </c>
      <c r="C24" s="15"/>
      <c r="D24" s="16"/>
      <c r="E24" s="17"/>
      <c r="F24" s="18"/>
      <c r="G24" s="19">
        <f t="shared" si="2"/>
        <v>0</v>
      </c>
      <c r="J24" s="35"/>
    </row>
    <row r="25" spans="1:10" ht="12.95" thickBot="1">
      <c r="A25" s="72" t="s">
        <v>33</v>
      </c>
      <c r="B25" s="58">
        <f t="shared" si="3"/>
        <v>45725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2.95" thickBot="1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ht="12.95">
      <c r="A28" s="5" t="s">
        <v>53</v>
      </c>
      <c r="B28" s="5"/>
    </row>
    <row r="29" spans="1:10">
      <c r="A29" s="30"/>
      <c r="B29" s="30"/>
      <c r="C29" s="65" t="s">
        <v>20</v>
      </c>
      <c r="D29" s="66"/>
      <c r="E29" s="65" t="s">
        <v>21</v>
      </c>
      <c r="F29" s="66"/>
    </row>
    <row r="30" spans="1:10" ht="12.95" thickBot="1">
      <c r="A30" s="70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2.95" thickTop="1">
      <c r="A31" s="71" t="s">
        <v>27</v>
      </c>
      <c r="B31" s="56">
        <f>B25+1</f>
        <v>45726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>
      <c r="A32" s="71" t="s">
        <v>28</v>
      </c>
      <c r="B32" s="57">
        <f t="shared" ref="B32:B37" si="5">B31+1</f>
        <v>45727</v>
      </c>
      <c r="C32" s="15"/>
      <c r="D32" s="16"/>
      <c r="E32" s="17"/>
      <c r="F32" s="18"/>
      <c r="G32" s="19">
        <f t="shared" si="4"/>
        <v>0</v>
      </c>
      <c r="J32" s="35"/>
    </row>
    <row r="33" spans="1:10">
      <c r="A33" s="71" t="s">
        <v>29</v>
      </c>
      <c r="B33" s="57">
        <f t="shared" si="5"/>
        <v>45728</v>
      </c>
      <c r="C33" s="15"/>
      <c r="D33" s="16"/>
      <c r="E33" s="17"/>
      <c r="F33" s="18"/>
      <c r="G33" s="19">
        <f t="shared" si="4"/>
        <v>0</v>
      </c>
      <c r="J33" s="35"/>
    </row>
    <row r="34" spans="1:10">
      <c r="A34" s="71" t="s">
        <v>30</v>
      </c>
      <c r="B34" s="57">
        <f t="shared" si="5"/>
        <v>45729</v>
      </c>
      <c r="C34" s="15"/>
      <c r="D34" s="16"/>
      <c r="E34" s="17"/>
      <c r="F34" s="18"/>
      <c r="G34" s="19">
        <f t="shared" si="4"/>
        <v>0</v>
      </c>
      <c r="J34" s="35"/>
    </row>
    <row r="35" spans="1:10">
      <c r="A35" s="71" t="s">
        <v>31</v>
      </c>
      <c r="B35" s="57">
        <f t="shared" si="5"/>
        <v>45730</v>
      </c>
      <c r="C35" s="15"/>
      <c r="D35" s="16"/>
      <c r="E35" s="17"/>
      <c r="F35" s="18"/>
      <c r="G35" s="19">
        <f t="shared" si="4"/>
        <v>0</v>
      </c>
      <c r="J35" s="35"/>
    </row>
    <row r="36" spans="1:10">
      <c r="A36" s="71" t="s">
        <v>32</v>
      </c>
      <c r="B36" s="57">
        <f t="shared" si="5"/>
        <v>45731</v>
      </c>
      <c r="C36" s="15"/>
      <c r="D36" s="16"/>
      <c r="E36" s="17"/>
      <c r="F36" s="18"/>
      <c r="G36" s="19">
        <f t="shared" si="4"/>
        <v>0</v>
      </c>
      <c r="J36" s="35"/>
    </row>
    <row r="37" spans="1:10" ht="12.95" thickBot="1">
      <c r="A37" s="72" t="s">
        <v>33</v>
      </c>
      <c r="B37" s="58">
        <f t="shared" si="5"/>
        <v>45732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2.95" thickBot="1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ht="12.95">
      <c r="A40" s="5" t="s">
        <v>54</v>
      </c>
      <c r="B40" s="5"/>
    </row>
    <row r="41" spans="1:10">
      <c r="A41" s="30"/>
      <c r="B41" s="30"/>
      <c r="C41" s="65" t="s">
        <v>20</v>
      </c>
      <c r="D41" s="66"/>
      <c r="E41" s="65" t="s">
        <v>21</v>
      </c>
      <c r="F41" s="66"/>
    </row>
    <row r="42" spans="1:10" ht="12.95" thickBot="1">
      <c r="A42" s="70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2.95" thickTop="1">
      <c r="A43" s="71" t="s">
        <v>27</v>
      </c>
      <c r="B43" s="56">
        <f>B37+1</f>
        <v>45733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>
      <c r="A44" s="71" t="s">
        <v>28</v>
      </c>
      <c r="B44" s="57">
        <f t="shared" ref="B44:B49" si="7">B43+1</f>
        <v>45734</v>
      </c>
      <c r="C44" s="15"/>
      <c r="D44" s="16"/>
      <c r="E44" s="17"/>
      <c r="F44" s="18"/>
      <c r="G44" s="19">
        <f t="shared" si="6"/>
        <v>0</v>
      </c>
      <c r="J44" s="35"/>
    </row>
    <row r="45" spans="1:10">
      <c r="A45" s="71" t="s">
        <v>29</v>
      </c>
      <c r="B45" s="57">
        <f t="shared" si="7"/>
        <v>45735</v>
      </c>
      <c r="C45" s="15"/>
      <c r="D45" s="16"/>
      <c r="E45" s="17"/>
      <c r="F45" s="18"/>
      <c r="G45" s="19">
        <f t="shared" si="6"/>
        <v>0</v>
      </c>
      <c r="J45" s="35"/>
    </row>
    <row r="46" spans="1:10">
      <c r="A46" s="71" t="s">
        <v>30</v>
      </c>
      <c r="B46" s="57">
        <f t="shared" si="7"/>
        <v>45736</v>
      </c>
      <c r="C46" s="15"/>
      <c r="D46" s="16"/>
      <c r="E46" s="17"/>
      <c r="F46" s="18"/>
      <c r="G46" s="19">
        <f t="shared" si="6"/>
        <v>0</v>
      </c>
      <c r="J46" s="35"/>
    </row>
    <row r="47" spans="1:10">
      <c r="A47" s="71" t="s">
        <v>31</v>
      </c>
      <c r="B47" s="57">
        <f t="shared" si="7"/>
        <v>45737</v>
      </c>
      <c r="C47" s="15"/>
      <c r="D47" s="16"/>
      <c r="E47" s="17"/>
      <c r="F47" s="18"/>
      <c r="G47" s="19">
        <f t="shared" si="6"/>
        <v>0</v>
      </c>
      <c r="J47" s="35"/>
    </row>
    <row r="48" spans="1:10">
      <c r="A48" s="71" t="s">
        <v>32</v>
      </c>
      <c r="B48" s="57">
        <f t="shared" si="7"/>
        <v>45738</v>
      </c>
      <c r="C48" s="15"/>
      <c r="D48" s="16"/>
      <c r="E48" s="17"/>
      <c r="F48" s="18"/>
      <c r="G48" s="19">
        <f t="shared" si="6"/>
        <v>0</v>
      </c>
      <c r="J48" s="35"/>
    </row>
    <row r="49" spans="1:10" ht="12.95" thickBot="1">
      <c r="A49" s="72" t="s">
        <v>33</v>
      </c>
      <c r="B49" s="58">
        <f t="shared" si="7"/>
        <v>45739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2.95" thickBot="1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1.45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1.45">
      <c r="A54" s="28" t="s">
        <v>40</v>
      </c>
      <c r="B54" s="28"/>
      <c r="C54" s="67" t="s">
        <v>26</v>
      </c>
      <c r="D54" s="67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1.45">
      <c r="A55" s="38"/>
      <c r="B55" s="38"/>
      <c r="C55" s="64">
        <f>Start!D9*A55</f>
        <v>0</v>
      </c>
      <c r="D55" s="64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2.95">
      <c r="A56" s="30"/>
      <c r="B56" s="5"/>
    </row>
    <row r="58" spans="1:10" ht="12.95">
      <c r="A58" s="5" t="s">
        <v>55</v>
      </c>
      <c r="B58" s="8"/>
      <c r="J58" s="8"/>
    </row>
    <row r="59" spans="1:10">
      <c r="A59" s="30"/>
      <c r="B59" s="30"/>
      <c r="H59" s="28" t="s">
        <v>8</v>
      </c>
      <c r="I59" s="28" t="s">
        <v>9</v>
      </c>
      <c r="J59" s="8"/>
    </row>
    <row r="60" spans="1:10" ht="14.1">
      <c r="A60" s="30"/>
      <c r="B60" s="30"/>
      <c r="E60" s="30" t="s">
        <v>56</v>
      </c>
      <c r="H60" s="11">
        <f>IF(H55&gt;H70,H70,H55)</f>
        <v>0</v>
      </c>
      <c r="I60" s="11">
        <f>IF('5-8'!I55&gt;I70,I70,'5-8'!I55)</f>
        <v>0</v>
      </c>
      <c r="J60" s="41" t="str">
        <f>IF(I60&lt;I70," ","Det er ikke tillatt å overføre mer enn 10 minustimer.")</f>
        <v xml:space="preserve"> </v>
      </c>
    </row>
    <row r="61" spans="1:10" ht="14.1">
      <c r="A61" s="30"/>
      <c r="B61" s="30"/>
      <c r="J61" s="41" t="str">
        <f>IF(I60&lt;I70," ","Kontakt nærmeste overordnet.")</f>
        <v xml:space="preserve"> </v>
      </c>
    </row>
    <row r="62" spans="1:10" ht="14.1">
      <c r="A62" s="30"/>
      <c r="B62" s="30"/>
      <c r="J62" s="41"/>
    </row>
    <row r="63" spans="1:10" ht="12.95">
      <c r="A63" s="5" t="s">
        <v>57</v>
      </c>
      <c r="B63" s="30"/>
      <c r="J63" s="8"/>
    </row>
    <row r="64" spans="1:10">
      <c r="A64" s="43" t="s">
        <v>58</v>
      </c>
      <c r="B64" s="30"/>
      <c r="J64" s="8"/>
    </row>
    <row r="65" spans="1:10">
      <c r="A65" s="43" t="s">
        <v>59</v>
      </c>
      <c r="B65" s="30"/>
      <c r="H65" s="28" t="s">
        <v>8</v>
      </c>
      <c r="J65" s="8"/>
    </row>
    <row r="66" spans="1:10">
      <c r="A66" s="43" t="s">
        <v>60</v>
      </c>
      <c r="B66" s="30"/>
      <c r="H66" s="42"/>
    </row>
    <row r="69" spans="1:10">
      <c r="A69" s="30"/>
      <c r="B69" s="30"/>
      <c r="H69" s="28" t="s">
        <v>8</v>
      </c>
      <c r="I69" s="28" t="s">
        <v>9</v>
      </c>
    </row>
    <row r="70" spans="1:10">
      <c r="A70" s="30"/>
      <c r="B70" s="30"/>
      <c r="E70" s="8" t="s">
        <v>61</v>
      </c>
      <c r="H70" s="39">
        <v>1.25</v>
      </c>
      <c r="I70" s="39">
        <v>0.41666666666666669</v>
      </c>
    </row>
    <row r="84" spans="1:10" ht="18.75" customHeight="1">
      <c r="A84" s="5" t="s">
        <v>43</v>
      </c>
      <c r="B84" s="30"/>
      <c r="F84" s="43"/>
      <c r="J84" s="33" t="s">
        <v>44</v>
      </c>
    </row>
    <row r="85" spans="1:10" ht="21" customHeight="1">
      <c r="A85" s="30"/>
      <c r="B85" s="30"/>
      <c r="C85" s="45" t="s">
        <v>45</v>
      </c>
      <c r="D85" s="47"/>
      <c r="G85" s="45" t="s">
        <v>46</v>
      </c>
      <c r="H85" s="47"/>
      <c r="J85" s="46"/>
    </row>
  </sheetData>
  <mergeCells count="10">
    <mergeCell ref="C55:D55"/>
    <mergeCell ref="C54:D54"/>
    <mergeCell ref="C5:D5"/>
    <mergeCell ref="E5:F5"/>
    <mergeCell ref="C17:D17"/>
    <mergeCell ref="E17:F17"/>
    <mergeCell ref="C29:D29"/>
    <mergeCell ref="E29:F29"/>
    <mergeCell ref="C41:D41"/>
    <mergeCell ref="E41:F41"/>
  </mergeCells>
  <phoneticPr fontId="2" type="noConversion"/>
  <conditionalFormatting sqref="H2:I2 H14:I14 H26:I26 H38:I38 H50:I50 C55:D55 H66 H70:I70">
    <cfRule type="expression" dxfId="15" priority="3" stopIfTrue="1">
      <formula>LEFT($K$31)="-"</formula>
    </cfRule>
  </conditionalFormatting>
  <conditionalFormatting sqref="H54:I55">
    <cfRule type="expression" dxfId="14" priority="1" stopIfTrue="1">
      <formula>LEFT($K$31)="-"</formula>
    </cfRule>
  </conditionalFormatting>
  <conditionalFormatting sqref="H60:I60">
    <cfRule type="expression" dxfId="13" priority="2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43:F49 C19:F25 C7:F13" xr:uid="{00000000-0002-0000-03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8"/>
  <sheetViews>
    <sheetView workbookViewId="0">
      <selection activeCell="J57" sqref="J57"/>
    </sheetView>
  </sheetViews>
  <sheetFormatPr defaultColWidth="11.42578125" defaultRowHeight="12.6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ht="12.95">
      <c r="A1" s="5">
        <f>Start!B4</f>
        <v>0</v>
      </c>
      <c r="B1" s="5"/>
      <c r="H1" s="9" t="s">
        <v>8</v>
      </c>
      <c r="I1" s="9" t="s">
        <v>9</v>
      </c>
      <c r="J1" s="68">
        <f>Start!$G$7</f>
        <v>2025</v>
      </c>
    </row>
    <row r="2" spans="1:10">
      <c r="A2" s="30"/>
      <c r="B2" s="30"/>
      <c r="G2" s="10" t="s">
        <v>10</v>
      </c>
      <c r="H2" s="11">
        <f>IF('9-12'!H66&gt;'9-12'!H70,'9-12'!H66,'9-12'!H60)</f>
        <v>0</v>
      </c>
      <c r="I2" s="11">
        <f>'9-12'!I55</f>
        <v>0</v>
      </c>
    </row>
    <row r="4" spans="1:10" ht="12.95">
      <c r="A4" s="5" t="s">
        <v>62</v>
      </c>
      <c r="B4" s="5"/>
      <c r="J4" s="69" t="s">
        <v>19</v>
      </c>
    </row>
    <row r="5" spans="1:10">
      <c r="A5" s="30"/>
      <c r="B5" s="30"/>
      <c r="C5" s="65" t="s">
        <v>20</v>
      </c>
      <c r="D5" s="66"/>
      <c r="E5" s="65" t="s">
        <v>21</v>
      </c>
      <c r="F5" s="66"/>
    </row>
    <row r="6" spans="1:10" ht="12.95" thickBot="1">
      <c r="A6" s="70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2.95" thickTop="1">
      <c r="A7" s="71" t="s">
        <v>27</v>
      </c>
      <c r="B7" s="56">
        <f>'9-12'!B49+1</f>
        <v>45740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>
      <c r="A8" s="71" t="s">
        <v>28</v>
      </c>
      <c r="B8" s="57">
        <f t="shared" ref="B8:B13" si="1">B7+1</f>
        <v>45741</v>
      </c>
      <c r="C8" s="15"/>
      <c r="D8" s="16"/>
      <c r="E8" s="17"/>
      <c r="F8" s="18"/>
      <c r="G8" s="19">
        <f t="shared" si="0"/>
        <v>0</v>
      </c>
      <c r="J8" s="35"/>
    </row>
    <row r="9" spans="1:10">
      <c r="A9" s="71" t="s">
        <v>29</v>
      </c>
      <c r="B9" s="57">
        <f t="shared" si="1"/>
        <v>45742</v>
      </c>
      <c r="C9" s="15"/>
      <c r="D9" s="16"/>
      <c r="E9" s="17"/>
      <c r="F9" s="18"/>
      <c r="G9" s="19">
        <f t="shared" si="0"/>
        <v>0</v>
      </c>
      <c r="J9" s="35"/>
    </row>
    <row r="10" spans="1:10">
      <c r="A10" s="71" t="s">
        <v>30</v>
      </c>
      <c r="B10" s="57">
        <f t="shared" si="1"/>
        <v>45743</v>
      </c>
      <c r="C10" s="15"/>
      <c r="D10" s="16"/>
      <c r="E10" s="17"/>
      <c r="F10" s="18"/>
      <c r="G10" s="19">
        <f t="shared" si="0"/>
        <v>0</v>
      </c>
      <c r="J10" s="35"/>
    </row>
    <row r="11" spans="1:10">
      <c r="A11" s="71" t="s">
        <v>31</v>
      </c>
      <c r="B11" s="57">
        <f t="shared" si="1"/>
        <v>45744</v>
      </c>
      <c r="C11" s="15"/>
      <c r="D11" s="16"/>
      <c r="E11" s="17"/>
      <c r="F11" s="18"/>
      <c r="G11" s="19">
        <f t="shared" si="0"/>
        <v>0</v>
      </c>
      <c r="J11" s="35"/>
    </row>
    <row r="12" spans="1:10">
      <c r="A12" s="71" t="s">
        <v>32</v>
      </c>
      <c r="B12" s="57">
        <f t="shared" si="1"/>
        <v>45745</v>
      </c>
      <c r="C12" s="15"/>
      <c r="D12" s="16"/>
      <c r="E12" s="17"/>
      <c r="F12" s="18"/>
      <c r="G12" s="19">
        <f t="shared" si="0"/>
        <v>0</v>
      </c>
      <c r="J12" s="35"/>
    </row>
    <row r="13" spans="1:10" ht="12.95" thickBot="1">
      <c r="A13" s="72" t="s">
        <v>33</v>
      </c>
      <c r="B13" s="58">
        <f t="shared" si="1"/>
        <v>45746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2.95" thickBot="1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>
      <c r="A15" s="30"/>
      <c r="B15" s="30"/>
      <c r="F15" s="10"/>
    </row>
    <row r="16" spans="1:10" ht="12.95">
      <c r="A16" s="5" t="s">
        <v>63</v>
      </c>
      <c r="B16" s="5"/>
    </row>
    <row r="17" spans="1:10">
      <c r="A17" s="30"/>
      <c r="B17" s="30"/>
      <c r="C17" s="65" t="s">
        <v>20</v>
      </c>
      <c r="D17" s="66"/>
      <c r="E17" s="65" t="s">
        <v>21</v>
      </c>
      <c r="F17" s="66"/>
    </row>
    <row r="18" spans="1:10" ht="12.95" thickBot="1">
      <c r="A18" s="70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2.95" thickTop="1">
      <c r="A19" s="71" t="s">
        <v>27</v>
      </c>
      <c r="B19" s="56">
        <f>B13+1</f>
        <v>45747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>
      <c r="A20" s="71" t="s">
        <v>28</v>
      </c>
      <c r="B20" s="57">
        <f t="shared" ref="B20:B25" si="3">B19+1</f>
        <v>45748</v>
      </c>
      <c r="C20" s="15"/>
      <c r="D20" s="16"/>
      <c r="E20" s="17"/>
      <c r="F20" s="18"/>
      <c r="G20" s="19">
        <f t="shared" si="2"/>
        <v>0</v>
      </c>
      <c r="J20" s="35"/>
    </row>
    <row r="21" spans="1:10">
      <c r="A21" s="71" t="s">
        <v>29</v>
      </c>
      <c r="B21" s="57">
        <f t="shared" si="3"/>
        <v>45749</v>
      </c>
      <c r="C21" s="15"/>
      <c r="D21" s="16"/>
      <c r="E21" s="17"/>
      <c r="F21" s="18"/>
      <c r="G21" s="19">
        <f t="shared" si="2"/>
        <v>0</v>
      </c>
      <c r="J21" s="35"/>
    </row>
    <row r="22" spans="1:10">
      <c r="A22" s="71" t="s">
        <v>30</v>
      </c>
      <c r="B22" s="57">
        <f t="shared" si="3"/>
        <v>45750</v>
      </c>
      <c r="C22" s="15"/>
      <c r="D22" s="16"/>
      <c r="E22" s="17"/>
      <c r="F22" s="18"/>
      <c r="G22" s="19">
        <f t="shared" si="2"/>
        <v>0</v>
      </c>
      <c r="J22" s="35"/>
    </row>
    <row r="23" spans="1:10">
      <c r="A23" s="71" t="s">
        <v>31</v>
      </c>
      <c r="B23" s="57">
        <f t="shared" si="3"/>
        <v>45751</v>
      </c>
      <c r="C23" s="15"/>
      <c r="D23" s="16"/>
      <c r="E23" s="17"/>
      <c r="F23" s="18"/>
      <c r="G23" s="19">
        <f t="shared" si="2"/>
        <v>0</v>
      </c>
      <c r="J23" s="35"/>
    </row>
    <row r="24" spans="1:10">
      <c r="A24" s="71" t="s">
        <v>32</v>
      </c>
      <c r="B24" s="57">
        <f t="shared" si="3"/>
        <v>45752</v>
      </c>
      <c r="C24" s="15"/>
      <c r="D24" s="16"/>
      <c r="E24" s="17"/>
      <c r="F24" s="18"/>
      <c r="G24" s="19">
        <f t="shared" si="2"/>
        <v>0</v>
      </c>
      <c r="J24" s="35"/>
    </row>
    <row r="25" spans="1:10" ht="12.95" thickBot="1">
      <c r="A25" s="72" t="s">
        <v>33</v>
      </c>
      <c r="B25" s="58">
        <f t="shared" si="3"/>
        <v>45753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2.95" thickBot="1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ht="12.95">
      <c r="A28" s="5" t="s">
        <v>64</v>
      </c>
      <c r="B28" s="5"/>
    </row>
    <row r="29" spans="1:10">
      <c r="A29" s="30"/>
      <c r="B29" s="30"/>
      <c r="C29" s="65" t="s">
        <v>20</v>
      </c>
      <c r="D29" s="66"/>
      <c r="E29" s="65" t="s">
        <v>21</v>
      </c>
      <c r="F29" s="66"/>
    </row>
    <row r="30" spans="1:10" ht="12.95" thickBot="1">
      <c r="A30" s="70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2.95" thickTop="1">
      <c r="A31" s="71" t="s">
        <v>27</v>
      </c>
      <c r="B31" s="56">
        <f>B25+1</f>
        <v>45754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>
      <c r="A32" s="71" t="s">
        <v>28</v>
      </c>
      <c r="B32" s="57">
        <f t="shared" ref="B32:B37" si="5">B31+1</f>
        <v>45755</v>
      </c>
      <c r="C32" s="15"/>
      <c r="D32" s="16"/>
      <c r="E32" s="17"/>
      <c r="F32" s="18"/>
      <c r="G32" s="19">
        <f t="shared" si="4"/>
        <v>0</v>
      </c>
      <c r="J32" s="35"/>
    </row>
    <row r="33" spans="1:10">
      <c r="A33" s="71" t="s">
        <v>29</v>
      </c>
      <c r="B33" s="57">
        <f t="shared" si="5"/>
        <v>45756</v>
      </c>
      <c r="C33" s="15"/>
      <c r="D33" s="16"/>
      <c r="E33" s="17"/>
      <c r="F33" s="18"/>
      <c r="G33" s="19">
        <f t="shared" si="4"/>
        <v>0</v>
      </c>
      <c r="J33" s="35"/>
    </row>
    <row r="34" spans="1:10">
      <c r="A34" s="71" t="s">
        <v>30</v>
      </c>
      <c r="B34" s="57">
        <f t="shared" si="5"/>
        <v>45757</v>
      </c>
      <c r="C34" s="15"/>
      <c r="D34" s="16"/>
      <c r="E34" s="17"/>
      <c r="F34" s="18"/>
      <c r="G34" s="19">
        <f t="shared" si="4"/>
        <v>0</v>
      </c>
      <c r="J34" s="35"/>
    </row>
    <row r="35" spans="1:10">
      <c r="A35" s="71" t="s">
        <v>31</v>
      </c>
      <c r="B35" s="57">
        <f t="shared" si="5"/>
        <v>45758</v>
      </c>
      <c r="C35" s="15"/>
      <c r="D35" s="16"/>
      <c r="E35" s="17"/>
      <c r="F35" s="18"/>
      <c r="G35" s="19">
        <f t="shared" si="4"/>
        <v>0</v>
      </c>
      <c r="J35" s="35"/>
    </row>
    <row r="36" spans="1:10">
      <c r="A36" s="71" t="s">
        <v>32</v>
      </c>
      <c r="B36" s="57">
        <f t="shared" si="5"/>
        <v>45759</v>
      </c>
      <c r="C36" s="15"/>
      <c r="D36" s="16"/>
      <c r="E36" s="17"/>
      <c r="F36" s="18"/>
      <c r="G36" s="19">
        <f t="shared" si="4"/>
        <v>0</v>
      </c>
      <c r="J36" s="35"/>
    </row>
    <row r="37" spans="1:10" ht="12.95" thickBot="1">
      <c r="A37" s="72" t="s">
        <v>33</v>
      </c>
      <c r="B37" s="58">
        <f t="shared" si="5"/>
        <v>45760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2.95" thickBot="1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ht="12.95">
      <c r="A40" s="5" t="s">
        <v>65</v>
      </c>
      <c r="B40" s="5"/>
    </row>
    <row r="41" spans="1:10">
      <c r="A41" s="30"/>
      <c r="B41" s="30"/>
      <c r="C41" s="65" t="s">
        <v>20</v>
      </c>
      <c r="D41" s="66"/>
      <c r="E41" s="65" t="s">
        <v>21</v>
      </c>
      <c r="F41" s="66"/>
    </row>
    <row r="42" spans="1:10" ht="12.95" thickBot="1">
      <c r="A42" s="70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2.95" thickTop="1">
      <c r="A43" s="71" t="s">
        <v>27</v>
      </c>
      <c r="B43" s="56">
        <f>B37+1</f>
        <v>45761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>
      <c r="A44" s="71" t="s">
        <v>28</v>
      </c>
      <c r="B44" s="57">
        <f t="shared" ref="B44:B49" si="7">B43+1</f>
        <v>45762</v>
      </c>
      <c r="C44" s="15"/>
      <c r="D44" s="16"/>
      <c r="E44" s="17"/>
      <c r="F44" s="18"/>
      <c r="G44" s="19">
        <f t="shared" si="6"/>
        <v>0</v>
      </c>
      <c r="J44" s="35"/>
    </row>
    <row r="45" spans="1:10">
      <c r="A45" s="71" t="s">
        <v>29</v>
      </c>
      <c r="B45" s="57">
        <f t="shared" si="7"/>
        <v>45763</v>
      </c>
      <c r="C45" s="15"/>
      <c r="D45" s="16"/>
      <c r="E45" s="17"/>
      <c r="F45" s="18"/>
      <c r="G45" s="19">
        <f t="shared" si="6"/>
        <v>0</v>
      </c>
      <c r="J45" s="35"/>
    </row>
    <row r="46" spans="1:10">
      <c r="A46" s="71" t="s">
        <v>30</v>
      </c>
      <c r="B46" s="57">
        <f t="shared" si="7"/>
        <v>45764</v>
      </c>
      <c r="C46" s="15"/>
      <c r="D46" s="16"/>
      <c r="E46" s="17"/>
      <c r="F46" s="18"/>
      <c r="G46" s="19">
        <f t="shared" si="6"/>
        <v>0</v>
      </c>
      <c r="J46" s="35"/>
    </row>
    <row r="47" spans="1:10">
      <c r="A47" s="71" t="s">
        <v>31</v>
      </c>
      <c r="B47" s="57">
        <f t="shared" si="7"/>
        <v>45765</v>
      </c>
      <c r="C47" s="15"/>
      <c r="D47" s="16"/>
      <c r="E47" s="17"/>
      <c r="F47" s="18"/>
      <c r="G47" s="19">
        <f t="shared" si="6"/>
        <v>0</v>
      </c>
      <c r="J47" s="35"/>
    </row>
    <row r="48" spans="1:10">
      <c r="A48" s="71" t="s">
        <v>32</v>
      </c>
      <c r="B48" s="57">
        <f t="shared" si="7"/>
        <v>45766</v>
      </c>
      <c r="C48" s="15"/>
      <c r="D48" s="16"/>
      <c r="E48" s="17"/>
      <c r="F48" s="18"/>
      <c r="G48" s="19">
        <f t="shared" si="6"/>
        <v>0</v>
      </c>
      <c r="J48" s="35"/>
    </row>
    <row r="49" spans="1:10" ht="12.95" thickBot="1">
      <c r="A49" s="72" t="s">
        <v>33</v>
      </c>
      <c r="B49" s="58">
        <f t="shared" si="7"/>
        <v>45767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2.95" thickBot="1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1.45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1.45">
      <c r="A54" s="28" t="s">
        <v>40</v>
      </c>
      <c r="B54" s="28"/>
      <c r="C54" s="67" t="s">
        <v>26</v>
      </c>
      <c r="D54" s="67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1.45">
      <c r="A55" s="38">
        <v>0</v>
      </c>
      <c r="B55" s="38"/>
      <c r="C55" s="64">
        <f>Start!D9*A55</f>
        <v>0</v>
      </c>
      <c r="D55" s="64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5.75" customHeight="1">
      <c r="A56" s="5" t="s">
        <v>43</v>
      </c>
      <c r="B56" s="5"/>
      <c r="F56" s="43" t="str">
        <f>IF(H55&gt;Start!G47,"Overføring begrenses"," ")</f>
        <v xml:space="preserve"> </v>
      </c>
      <c r="J56" s="33" t="s">
        <v>44</v>
      </c>
    </row>
    <row r="57" spans="1:10" ht="21" customHeight="1">
      <c r="A57" s="30"/>
      <c r="B57" s="30"/>
      <c r="C57" s="45" t="s">
        <v>45</v>
      </c>
      <c r="D57" s="47"/>
      <c r="G57" s="45" t="s">
        <v>46</v>
      </c>
      <c r="H57" s="47"/>
      <c r="J57" s="46"/>
    </row>
    <row r="58" spans="1:10">
      <c r="A58" s="30"/>
      <c r="B58" s="8"/>
    </row>
  </sheetData>
  <sheetProtection sheet="1" objects="1" scenarios="1"/>
  <mergeCells count="10">
    <mergeCell ref="C5:D5"/>
    <mergeCell ref="E5:F5"/>
    <mergeCell ref="C17:D17"/>
    <mergeCell ref="E17:F17"/>
    <mergeCell ref="C54:D54"/>
    <mergeCell ref="C55:D55"/>
    <mergeCell ref="C29:D29"/>
    <mergeCell ref="E29:F29"/>
    <mergeCell ref="C41:D41"/>
    <mergeCell ref="E41:F41"/>
  </mergeCells>
  <phoneticPr fontId="2" type="noConversion"/>
  <conditionalFormatting sqref="H2:I2">
    <cfRule type="expression" dxfId="12" priority="1" stopIfTrue="1">
      <formula>LEFT($K$31)="-"</formula>
    </cfRule>
  </conditionalFormatting>
  <conditionalFormatting sqref="H14:I14 H26:I26 H38:I38 H50:I50 H54:I55 C55:D55">
    <cfRule type="expression" dxfId="11" priority="2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43:F49 C7:F13 C19:F25 C31:F37" xr:uid="{00000000-0002-0000-04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8"/>
  <sheetViews>
    <sheetView workbookViewId="0">
      <selection activeCell="J57" sqref="J57"/>
    </sheetView>
  </sheetViews>
  <sheetFormatPr defaultColWidth="11.42578125" defaultRowHeight="12.6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ht="12.95">
      <c r="A1" s="5">
        <f>Start!B4</f>
        <v>0</v>
      </c>
      <c r="B1" s="5"/>
      <c r="H1" s="9" t="s">
        <v>8</v>
      </c>
      <c r="I1" s="9" t="s">
        <v>9</v>
      </c>
      <c r="J1" s="68">
        <f>Start!$G$7</f>
        <v>2025</v>
      </c>
    </row>
    <row r="2" spans="1:10">
      <c r="A2" s="30"/>
      <c r="B2" s="30"/>
      <c r="G2" s="10" t="s">
        <v>10</v>
      </c>
      <c r="H2" s="11">
        <f>IF('13-16'!H55&gt;Start!G47,Start!G47,'13-16'!H55)</f>
        <v>0</v>
      </c>
      <c r="I2" s="11">
        <f>'13-16'!I55</f>
        <v>0</v>
      </c>
    </row>
    <row r="4" spans="1:10" ht="12.95">
      <c r="A4" s="5" t="s">
        <v>66</v>
      </c>
      <c r="B4" s="5"/>
      <c r="J4" s="69" t="s">
        <v>19</v>
      </c>
    </row>
    <row r="5" spans="1:10">
      <c r="A5" s="30"/>
      <c r="B5" s="30"/>
      <c r="C5" s="65" t="s">
        <v>20</v>
      </c>
      <c r="D5" s="66"/>
      <c r="E5" s="65" t="s">
        <v>21</v>
      </c>
      <c r="F5" s="66"/>
    </row>
    <row r="6" spans="1:10" ht="12.95" thickBot="1">
      <c r="A6" s="70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2.95" thickTop="1">
      <c r="A7" s="71" t="s">
        <v>27</v>
      </c>
      <c r="B7" s="56">
        <f>'13-16'!B49+1</f>
        <v>45768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>
      <c r="A8" s="71" t="s">
        <v>28</v>
      </c>
      <c r="B8" s="57">
        <f t="shared" ref="B8:B13" si="1">B7+1</f>
        <v>45769</v>
      </c>
      <c r="C8" s="15"/>
      <c r="D8" s="16"/>
      <c r="E8" s="17"/>
      <c r="F8" s="18"/>
      <c r="G8" s="19">
        <f t="shared" si="0"/>
        <v>0</v>
      </c>
      <c r="J8" s="35"/>
    </row>
    <row r="9" spans="1:10">
      <c r="A9" s="71" t="s">
        <v>29</v>
      </c>
      <c r="B9" s="57">
        <f t="shared" si="1"/>
        <v>45770</v>
      </c>
      <c r="C9" s="15"/>
      <c r="D9" s="16"/>
      <c r="E9" s="17"/>
      <c r="F9" s="18"/>
      <c r="G9" s="19">
        <f t="shared" si="0"/>
        <v>0</v>
      </c>
      <c r="J9" s="35"/>
    </row>
    <row r="10" spans="1:10">
      <c r="A10" s="71" t="s">
        <v>30</v>
      </c>
      <c r="B10" s="57">
        <f t="shared" si="1"/>
        <v>45771</v>
      </c>
      <c r="C10" s="15"/>
      <c r="D10" s="16"/>
      <c r="E10" s="17"/>
      <c r="F10" s="18"/>
      <c r="G10" s="19">
        <f t="shared" si="0"/>
        <v>0</v>
      </c>
      <c r="J10" s="35"/>
    </row>
    <row r="11" spans="1:10">
      <c r="A11" s="71" t="s">
        <v>31</v>
      </c>
      <c r="B11" s="57">
        <f t="shared" si="1"/>
        <v>45772</v>
      </c>
      <c r="C11" s="15"/>
      <c r="D11" s="16"/>
      <c r="E11" s="17"/>
      <c r="F11" s="18"/>
      <c r="G11" s="19">
        <f t="shared" si="0"/>
        <v>0</v>
      </c>
      <c r="J11" s="35"/>
    </row>
    <row r="12" spans="1:10">
      <c r="A12" s="71" t="s">
        <v>32</v>
      </c>
      <c r="B12" s="57">
        <f t="shared" si="1"/>
        <v>45773</v>
      </c>
      <c r="C12" s="15"/>
      <c r="D12" s="16"/>
      <c r="E12" s="17"/>
      <c r="F12" s="18"/>
      <c r="G12" s="19">
        <f t="shared" si="0"/>
        <v>0</v>
      </c>
      <c r="J12" s="35"/>
    </row>
    <row r="13" spans="1:10" ht="12.95" thickBot="1">
      <c r="A13" s="72" t="s">
        <v>33</v>
      </c>
      <c r="B13" s="58">
        <f t="shared" si="1"/>
        <v>45774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2.95" thickBot="1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>
      <c r="A15" s="30"/>
      <c r="B15" s="30"/>
      <c r="F15" s="10"/>
    </row>
    <row r="16" spans="1:10" ht="12.95">
      <c r="A16" s="5" t="s">
        <v>67</v>
      </c>
      <c r="B16" s="5"/>
    </row>
    <row r="17" spans="1:10">
      <c r="A17" s="30"/>
      <c r="B17" s="30"/>
      <c r="C17" s="65" t="s">
        <v>20</v>
      </c>
      <c r="D17" s="66"/>
      <c r="E17" s="65" t="s">
        <v>21</v>
      </c>
      <c r="F17" s="66"/>
    </row>
    <row r="18" spans="1:10" ht="12.95" thickBot="1">
      <c r="A18" s="70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2.95" thickTop="1">
      <c r="A19" s="71" t="s">
        <v>27</v>
      </c>
      <c r="B19" s="56">
        <f>B13+1</f>
        <v>45775</v>
      </c>
      <c r="C19" s="15"/>
      <c r="D19" s="16"/>
      <c r="E19" s="17"/>
      <c r="F19" s="18"/>
      <c r="G19" s="19">
        <f t="shared" ref="G19:G25" si="2">(D19-C19)+ (F19-E19)</f>
        <v>0</v>
      </c>
      <c r="J19" s="60"/>
    </row>
    <row r="20" spans="1:10">
      <c r="A20" s="71" t="s">
        <v>28</v>
      </c>
      <c r="B20" s="57">
        <f t="shared" ref="B20:B25" si="3">B19+1</f>
        <v>45776</v>
      </c>
      <c r="C20" s="15"/>
      <c r="D20" s="16"/>
      <c r="E20" s="17"/>
      <c r="F20" s="18"/>
      <c r="G20" s="19">
        <f t="shared" si="2"/>
        <v>0</v>
      </c>
      <c r="J20" s="35"/>
    </row>
    <row r="21" spans="1:10">
      <c r="A21" s="71" t="s">
        <v>29</v>
      </c>
      <c r="B21" s="57">
        <f t="shared" si="3"/>
        <v>45777</v>
      </c>
      <c r="C21" s="15"/>
      <c r="D21" s="16"/>
      <c r="E21" s="17"/>
      <c r="F21" s="18"/>
      <c r="G21" s="19">
        <f t="shared" si="2"/>
        <v>0</v>
      </c>
      <c r="J21" s="35"/>
    </row>
    <row r="22" spans="1:10">
      <c r="A22" s="71" t="s">
        <v>30</v>
      </c>
      <c r="B22" s="57">
        <f t="shared" si="3"/>
        <v>45778</v>
      </c>
      <c r="C22" s="15"/>
      <c r="D22" s="16"/>
      <c r="E22" s="17"/>
      <c r="F22" s="18"/>
      <c r="G22" s="19">
        <f t="shared" si="2"/>
        <v>0</v>
      </c>
      <c r="J22" s="35"/>
    </row>
    <row r="23" spans="1:10">
      <c r="A23" s="71" t="s">
        <v>31</v>
      </c>
      <c r="B23" s="57">
        <f t="shared" si="3"/>
        <v>45779</v>
      </c>
      <c r="C23" s="15"/>
      <c r="D23" s="16"/>
      <c r="E23" s="17"/>
      <c r="F23" s="18"/>
      <c r="G23" s="19">
        <f t="shared" si="2"/>
        <v>0</v>
      </c>
      <c r="J23" s="35"/>
    </row>
    <row r="24" spans="1:10">
      <c r="A24" s="71" t="s">
        <v>32</v>
      </c>
      <c r="B24" s="57">
        <f t="shared" si="3"/>
        <v>45780</v>
      </c>
      <c r="C24" s="15"/>
      <c r="D24" s="16"/>
      <c r="E24" s="17"/>
      <c r="F24" s="18"/>
      <c r="G24" s="19">
        <f t="shared" si="2"/>
        <v>0</v>
      </c>
      <c r="J24" s="35"/>
    </row>
    <row r="25" spans="1:10" ht="12.95" thickBot="1">
      <c r="A25" s="72" t="s">
        <v>33</v>
      </c>
      <c r="B25" s="58">
        <f t="shared" si="3"/>
        <v>45781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2.95" thickBot="1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ht="12.95">
      <c r="A28" s="5" t="s">
        <v>68</v>
      </c>
      <c r="B28" s="5"/>
    </row>
    <row r="29" spans="1:10">
      <c r="A29" s="30"/>
      <c r="B29" s="30"/>
      <c r="C29" s="65" t="s">
        <v>20</v>
      </c>
      <c r="D29" s="66"/>
      <c r="E29" s="65" t="s">
        <v>21</v>
      </c>
      <c r="F29" s="66"/>
    </row>
    <row r="30" spans="1:10" ht="12.95" thickBot="1">
      <c r="A30" s="70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2.95" thickTop="1">
      <c r="A31" s="71" t="s">
        <v>27</v>
      </c>
      <c r="B31" s="56">
        <f>B25+1</f>
        <v>45782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>
      <c r="A32" s="71" t="s">
        <v>28</v>
      </c>
      <c r="B32" s="57">
        <f t="shared" ref="B32:B37" si="5">B31+1</f>
        <v>45783</v>
      </c>
      <c r="C32" s="15"/>
      <c r="D32" s="16"/>
      <c r="E32" s="17"/>
      <c r="F32" s="18"/>
      <c r="G32" s="19">
        <f t="shared" si="4"/>
        <v>0</v>
      </c>
      <c r="J32" s="35"/>
    </row>
    <row r="33" spans="1:10">
      <c r="A33" s="71" t="s">
        <v>29</v>
      </c>
      <c r="B33" s="57">
        <f t="shared" si="5"/>
        <v>45784</v>
      </c>
      <c r="C33" s="15"/>
      <c r="D33" s="16"/>
      <c r="E33" s="17"/>
      <c r="F33" s="18"/>
      <c r="G33" s="19">
        <f t="shared" si="4"/>
        <v>0</v>
      </c>
      <c r="J33" s="35"/>
    </row>
    <row r="34" spans="1:10">
      <c r="A34" s="71" t="s">
        <v>30</v>
      </c>
      <c r="B34" s="57">
        <f t="shared" si="5"/>
        <v>45785</v>
      </c>
      <c r="C34" s="15"/>
      <c r="D34" s="16"/>
      <c r="E34" s="17"/>
      <c r="F34" s="18"/>
      <c r="G34" s="19">
        <f t="shared" si="4"/>
        <v>0</v>
      </c>
      <c r="J34" s="35"/>
    </row>
    <row r="35" spans="1:10">
      <c r="A35" s="71" t="s">
        <v>31</v>
      </c>
      <c r="B35" s="57">
        <f t="shared" si="5"/>
        <v>45786</v>
      </c>
      <c r="C35" s="15"/>
      <c r="D35" s="16"/>
      <c r="E35" s="17"/>
      <c r="F35" s="18"/>
      <c r="G35" s="19">
        <f t="shared" si="4"/>
        <v>0</v>
      </c>
      <c r="J35" s="35"/>
    </row>
    <row r="36" spans="1:10">
      <c r="A36" s="71" t="s">
        <v>32</v>
      </c>
      <c r="B36" s="57">
        <f t="shared" si="5"/>
        <v>45787</v>
      </c>
      <c r="C36" s="15"/>
      <c r="D36" s="16"/>
      <c r="E36" s="17"/>
      <c r="F36" s="18"/>
      <c r="G36" s="19">
        <f t="shared" si="4"/>
        <v>0</v>
      </c>
      <c r="J36" s="35"/>
    </row>
    <row r="37" spans="1:10" ht="12.95" thickBot="1">
      <c r="A37" s="72" t="s">
        <v>33</v>
      </c>
      <c r="B37" s="58">
        <f t="shared" si="5"/>
        <v>45788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2.95" thickBot="1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ht="12.95">
      <c r="A40" s="5" t="s">
        <v>69</v>
      </c>
      <c r="B40" s="5"/>
    </row>
    <row r="41" spans="1:10">
      <c r="A41" s="30"/>
      <c r="B41" s="30"/>
      <c r="C41" s="65" t="s">
        <v>20</v>
      </c>
      <c r="D41" s="66"/>
      <c r="E41" s="65" t="s">
        <v>21</v>
      </c>
      <c r="F41" s="66"/>
    </row>
    <row r="42" spans="1:10" ht="12.95" thickBot="1">
      <c r="A42" s="70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2.95" thickTop="1">
      <c r="A43" s="71" t="s">
        <v>27</v>
      </c>
      <c r="B43" s="56">
        <f>B37+1</f>
        <v>45789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>
      <c r="A44" s="71" t="s">
        <v>28</v>
      </c>
      <c r="B44" s="57">
        <f t="shared" ref="B44:B49" si="7">B43+1</f>
        <v>45790</v>
      </c>
      <c r="C44" s="15"/>
      <c r="D44" s="16"/>
      <c r="E44" s="17"/>
      <c r="F44" s="18"/>
      <c r="G44" s="19">
        <f t="shared" si="6"/>
        <v>0</v>
      </c>
      <c r="J44" s="35"/>
    </row>
    <row r="45" spans="1:10">
      <c r="A45" s="71" t="s">
        <v>29</v>
      </c>
      <c r="B45" s="57">
        <f t="shared" si="7"/>
        <v>45791</v>
      </c>
      <c r="C45" s="15"/>
      <c r="D45" s="16"/>
      <c r="E45" s="17"/>
      <c r="F45" s="18"/>
      <c r="G45" s="19">
        <f t="shared" si="6"/>
        <v>0</v>
      </c>
      <c r="J45" s="61"/>
    </row>
    <row r="46" spans="1:10">
      <c r="A46" s="71" t="s">
        <v>30</v>
      </c>
      <c r="B46" s="57">
        <f t="shared" si="7"/>
        <v>45792</v>
      </c>
      <c r="C46" s="15"/>
      <c r="D46" s="16"/>
      <c r="E46" s="17"/>
      <c r="F46" s="18"/>
      <c r="G46" s="19">
        <f t="shared" si="6"/>
        <v>0</v>
      </c>
      <c r="J46" s="61"/>
    </row>
    <row r="47" spans="1:10">
      <c r="A47" s="71" t="s">
        <v>31</v>
      </c>
      <c r="B47" s="57">
        <f t="shared" si="7"/>
        <v>45793</v>
      </c>
      <c r="C47" s="15"/>
      <c r="D47" s="16"/>
      <c r="E47" s="17"/>
      <c r="F47" s="18"/>
      <c r="G47" s="19">
        <f t="shared" si="6"/>
        <v>0</v>
      </c>
      <c r="J47" s="35"/>
    </row>
    <row r="48" spans="1:10">
      <c r="A48" s="71" t="s">
        <v>32</v>
      </c>
      <c r="B48" s="57">
        <f t="shared" si="7"/>
        <v>45794</v>
      </c>
      <c r="C48" s="15"/>
      <c r="D48" s="16"/>
      <c r="E48" s="17"/>
      <c r="F48" s="18"/>
      <c r="G48" s="19">
        <f t="shared" si="6"/>
        <v>0</v>
      </c>
      <c r="J48" s="35"/>
    </row>
    <row r="49" spans="1:10" ht="12.95" thickBot="1">
      <c r="A49" s="72" t="s">
        <v>33</v>
      </c>
      <c r="B49" s="58">
        <f t="shared" si="7"/>
        <v>45795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2.95" thickBot="1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1.45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1.45">
      <c r="A54" s="28" t="s">
        <v>40</v>
      </c>
      <c r="B54" s="28"/>
      <c r="C54" s="67" t="s">
        <v>26</v>
      </c>
      <c r="D54" s="67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1.45">
      <c r="A55" s="38">
        <v>0</v>
      </c>
      <c r="B55" s="38"/>
      <c r="C55" s="64">
        <f>Start!D9*A55</f>
        <v>0</v>
      </c>
      <c r="D55" s="64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6.5" customHeight="1">
      <c r="A56" s="5" t="s">
        <v>43</v>
      </c>
      <c r="B56" s="5"/>
      <c r="F56" s="43" t="str">
        <f>IF(H55&gt;Start!G47,"Overføring begrenses"," ")</f>
        <v xml:space="preserve"> </v>
      </c>
      <c r="J56" s="33" t="s">
        <v>44</v>
      </c>
    </row>
    <row r="57" spans="1:10" ht="21" customHeight="1">
      <c r="A57" s="30"/>
      <c r="B57" s="30"/>
      <c r="C57" s="45" t="s">
        <v>45</v>
      </c>
      <c r="D57" s="47"/>
      <c r="G57" s="45" t="s">
        <v>46</v>
      </c>
      <c r="H57" s="47"/>
      <c r="J57" s="46"/>
    </row>
    <row r="58" spans="1:10">
      <c r="A58" s="30"/>
      <c r="B58" s="8"/>
    </row>
  </sheetData>
  <sheetProtection sheet="1" objects="1" scenarios="1"/>
  <mergeCells count="10">
    <mergeCell ref="C5:D5"/>
    <mergeCell ref="E5:F5"/>
    <mergeCell ref="C17:D17"/>
    <mergeCell ref="E17:F17"/>
    <mergeCell ref="C54:D54"/>
    <mergeCell ref="C55:D55"/>
    <mergeCell ref="C29:D29"/>
    <mergeCell ref="E29:F29"/>
    <mergeCell ref="C41:D41"/>
    <mergeCell ref="E41:F41"/>
  </mergeCells>
  <phoneticPr fontId="2" type="noConversion"/>
  <conditionalFormatting sqref="H2:I2 H14:I14 H26:I26 H38:I38 H50:I50 H54:I55 C55:D55">
    <cfRule type="expression" dxfId="10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43:F49 C19:F25" xr:uid="{00000000-0002-0000-05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8"/>
  <sheetViews>
    <sheetView topLeftCell="A29" workbookViewId="0">
      <selection activeCell="J57" sqref="J57"/>
    </sheetView>
  </sheetViews>
  <sheetFormatPr defaultColWidth="11.42578125" defaultRowHeight="12.6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ht="12.95">
      <c r="A1" s="5">
        <f>Start!B4</f>
        <v>0</v>
      </c>
      <c r="B1" s="5"/>
      <c r="H1" s="9" t="s">
        <v>8</v>
      </c>
      <c r="I1" s="9" t="s">
        <v>9</v>
      </c>
      <c r="J1" s="68">
        <f>Start!$G$7</f>
        <v>2025</v>
      </c>
    </row>
    <row r="2" spans="1:10">
      <c r="A2" s="30"/>
      <c r="B2" s="30"/>
      <c r="G2" s="10" t="s">
        <v>10</v>
      </c>
      <c r="H2" s="11">
        <f>IF('17-20'!H55&gt;Start!G47,Start!G47,'17-20'!H55)</f>
        <v>0</v>
      </c>
      <c r="I2" s="11">
        <f>'17-20'!I55</f>
        <v>0</v>
      </c>
    </row>
    <row r="4" spans="1:10" ht="12.95">
      <c r="A4" s="5" t="s">
        <v>70</v>
      </c>
      <c r="B4" s="5"/>
      <c r="J4" s="69" t="s">
        <v>19</v>
      </c>
    </row>
    <row r="5" spans="1:10">
      <c r="A5" s="30"/>
      <c r="B5" s="30"/>
      <c r="C5" s="65" t="s">
        <v>20</v>
      </c>
      <c r="D5" s="66"/>
      <c r="E5" s="65" t="s">
        <v>21</v>
      </c>
      <c r="F5" s="66"/>
    </row>
    <row r="6" spans="1:10" ht="12.95" thickBot="1">
      <c r="A6" s="70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2.95" thickTop="1">
      <c r="A7" s="71" t="s">
        <v>27</v>
      </c>
      <c r="B7" s="56">
        <f>'17-20'!B49+1</f>
        <v>45796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>
      <c r="A8" s="71" t="s">
        <v>28</v>
      </c>
      <c r="B8" s="57">
        <f t="shared" ref="B8:B13" si="1">B7+1</f>
        <v>45797</v>
      </c>
      <c r="C8" s="15"/>
      <c r="D8" s="16"/>
      <c r="E8" s="17"/>
      <c r="F8" s="18"/>
      <c r="G8" s="19">
        <f t="shared" si="0"/>
        <v>0</v>
      </c>
      <c r="J8" s="35"/>
    </row>
    <row r="9" spans="1:10">
      <c r="A9" s="71" t="s">
        <v>29</v>
      </c>
      <c r="B9" s="57">
        <f t="shared" si="1"/>
        <v>45798</v>
      </c>
      <c r="C9" s="15"/>
      <c r="D9" s="16"/>
      <c r="E9" s="17"/>
      <c r="F9" s="18"/>
      <c r="G9" s="19">
        <f t="shared" si="0"/>
        <v>0</v>
      </c>
      <c r="J9" s="35"/>
    </row>
    <row r="10" spans="1:10">
      <c r="A10" s="71" t="s">
        <v>30</v>
      </c>
      <c r="B10" s="57">
        <f t="shared" si="1"/>
        <v>45799</v>
      </c>
      <c r="C10" s="15"/>
      <c r="D10" s="16"/>
      <c r="E10" s="17"/>
      <c r="F10" s="18"/>
      <c r="G10" s="19">
        <f t="shared" si="0"/>
        <v>0</v>
      </c>
      <c r="J10" s="35"/>
    </row>
    <row r="11" spans="1:10">
      <c r="A11" s="71" t="s">
        <v>31</v>
      </c>
      <c r="B11" s="57">
        <f t="shared" si="1"/>
        <v>45800</v>
      </c>
      <c r="C11" s="15"/>
      <c r="D11" s="16"/>
      <c r="E11" s="17"/>
      <c r="F11" s="18"/>
      <c r="G11" s="19">
        <f t="shared" si="0"/>
        <v>0</v>
      </c>
      <c r="J11" s="35"/>
    </row>
    <row r="12" spans="1:10">
      <c r="A12" s="71" t="s">
        <v>32</v>
      </c>
      <c r="B12" s="57">
        <f t="shared" si="1"/>
        <v>45801</v>
      </c>
      <c r="C12" s="15"/>
      <c r="D12" s="16"/>
      <c r="E12" s="17"/>
      <c r="F12" s="18"/>
      <c r="G12" s="19">
        <f t="shared" si="0"/>
        <v>0</v>
      </c>
      <c r="J12" s="35"/>
    </row>
    <row r="13" spans="1:10" ht="12.95" thickBot="1">
      <c r="A13" s="72" t="s">
        <v>33</v>
      </c>
      <c r="B13" s="58">
        <f t="shared" si="1"/>
        <v>45802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2.95" thickBot="1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>
      <c r="A15" s="30"/>
      <c r="B15" s="30"/>
      <c r="F15" s="10"/>
    </row>
    <row r="16" spans="1:10" ht="12.95">
      <c r="A16" s="5" t="s">
        <v>71</v>
      </c>
      <c r="B16" s="5"/>
    </row>
    <row r="17" spans="1:10">
      <c r="A17" s="30"/>
      <c r="B17" s="30"/>
      <c r="C17" s="65" t="s">
        <v>20</v>
      </c>
      <c r="D17" s="66"/>
      <c r="E17" s="65" t="s">
        <v>21</v>
      </c>
      <c r="F17" s="66"/>
    </row>
    <row r="18" spans="1:10" ht="12.95" thickBot="1">
      <c r="A18" s="70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2.95" thickTop="1">
      <c r="A19" s="71" t="s">
        <v>27</v>
      </c>
      <c r="B19" s="56">
        <f>B13+1</f>
        <v>45803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>
      <c r="A20" s="71" t="s">
        <v>28</v>
      </c>
      <c r="B20" s="57">
        <f t="shared" ref="B20:B25" si="3">B19+1</f>
        <v>45804</v>
      </c>
      <c r="C20" s="15"/>
      <c r="D20" s="16"/>
      <c r="E20" s="17"/>
      <c r="F20" s="18"/>
      <c r="G20" s="19">
        <f t="shared" si="2"/>
        <v>0</v>
      </c>
      <c r="J20" s="35"/>
    </row>
    <row r="21" spans="1:10">
      <c r="A21" s="71" t="s">
        <v>29</v>
      </c>
      <c r="B21" s="57">
        <f t="shared" si="3"/>
        <v>45805</v>
      </c>
      <c r="C21" s="15"/>
      <c r="D21" s="16"/>
      <c r="E21" s="17"/>
      <c r="F21" s="18"/>
      <c r="G21" s="19">
        <f t="shared" si="2"/>
        <v>0</v>
      </c>
      <c r="J21" s="35"/>
    </row>
    <row r="22" spans="1:10">
      <c r="A22" s="71" t="s">
        <v>30</v>
      </c>
      <c r="B22" s="57">
        <f t="shared" si="3"/>
        <v>45806</v>
      </c>
      <c r="C22" s="15"/>
      <c r="D22" s="16"/>
      <c r="E22" s="17"/>
      <c r="F22" s="18"/>
      <c r="G22" s="19">
        <f t="shared" si="2"/>
        <v>0</v>
      </c>
      <c r="J22" s="35"/>
    </row>
    <row r="23" spans="1:10">
      <c r="A23" s="71" t="s">
        <v>31</v>
      </c>
      <c r="B23" s="57">
        <f t="shared" si="3"/>
        <v>45807</v>
      </c>
      <c r="C23" s="15"/>
      <c r="D23" s="16"/>
      <c r="E23" s="17"/>
      <c r="F23" s="18"/>
      <c r="G23" s="19">
        <f t="shared" si="2"/>
        <v>0</v>
      </c>
      <c r="J23" s="35"/>
    </row>
    <row r="24" spans="1:10">
      <c r="A24" s="71" t="s">
        <v>32</v>
      </c>
      <c r="B24" s="57">
        <f t="shared" si="3"/>
        <v>45808</v>
      </c>
      <c r="C24" s="15"/>
      <c r="D24" s="16"/>
      <c r="E24" s="17"/>
      <c r="F24" s="18"/>
      <c r="G24" s="19">
        <f t="shared" si="2"/>
        <v>0</v>
      </c>
      <c r="J24" s="35"/>
    </row>
    <row r="25" spans="1:10" ht="12.95" thickBot="1">
      <c r="A25" s="72" t="s">
        <v>33</v>
      </c>
      <c r="B25" s="58">
        <f t="shared" si="3"/>
        <v>45809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2.95" thickBot="1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ht="12.95">
      <c r="A28" s="5" t="s">
        <v>72</v>
      </c>
      <c r="B28" s="5"/>
    </row>
    <row r="29" spans="1:10">
      <c r="A29" s="30"/>
      <c r="B29" s="30"/>
      <c r="C29" s="65" t="s">
        <v>20</v>
      </c>
      <c r="D29" s="66"/>
      <c r="E29" s="65" t="s">
        <v>21</v>
      </c>
      <c r="F29" s="66"/>
    </row>
    <row r="30" spans="1:10" ht="12.95" thickBot="1">
      <c r="A30" s="70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2.95" thickTop="1">
      <c r="A31" s="71" t="s">
        <v>27</v>
      </c>
      <c r="B31" s="56">
        <f>B25+1</f>
        <v>45810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>
      <c r="A32" s="71" t="s">
        <v>28</v>
      </c>
      <c r="B32" s="57">
        <f t="shared" ref="B32:B37" si="5">B31+1</f>
        <v>45811</v>
      </c>
      <c r="C32" s="15"/>
      <c r="D32" s="16"/>
      <c r="E32" s="17"/>
      <c r="F32" s="18"/>
      <c r="G32" s="19">
        <f t="shared" si="4"/>
        <v>0</v>
      </c>
      <c r="J32" s="35"/>
    </row>
    <row r="33" spans="1:10">
      <c r="A33" s="71" t="s">
        <v>29</v>
      </c>
      <c r="B33" s="57">
        <f t="shared" si="5"/>
        <v>45812</v>
      </c>
      <c r="C33" s="15"/>
      <c r="D33" s="16"/>
      <c r="E33" s="17"/>
      <c r="F33" s="18"/>
      <c r="G33" s="19">
        <f t="shared" si="4"/>
        <v>0</v>
      </c>
      <c r="J33" s="35"/>
    </row>
    <row r="34" spans="1:10">
      <c r="A34" s="71" t="s">
        <v>30</v>
      </c>
      <c r="B34" s="57">
        <f t="shared" si="5"/>
        <v>45813</v>
      </c>
      <c r="C34" s="15"/>
      <c r="D34" s="16"/>
      <c r="E34" s="17"/>
      <c r="F34" s="18"/>
      <c r="G34" s="19">
        <f t="shared" si="4"/>
        <v>0</v>
      </c>
      <c r="J34" s="35"/>
    </row>
    <row r="35" spans="1:10">
      <c r="A35" s="71" t="s">
        <v>31</v>
      </c>
      <c r="B35" s="57">
        <f t="shared" si="5"/>
        <v>45814</v>
      </c>
      <c r="C35" s="15"/>
      <c r="D35" s="16"/>
      <c r="E35" s="17"/>
      <c r="F35" s="18"/>
      <c r="G35" s="19">
        <f t="shared" si="4"/>
        <v>0</v>
      </c>
      <c r="J35" s="35"/>
    </row>
    <row r="36" spans="1:10">
      <c r="A36" s="71" t="s">
        <v>32</v>
      </c>
      <c r="B36" s="57">
        <f t="shared" si="5"/>
        <v>45815</v>
      </c>
      <c r="C36" s="15"/>
      <c r="D36" s="16"/>
      <c r="E36" s="17"/>
      <c r="F36" s="18"/>
      <c r="G36" s="19">
        <f t="shared" si="4"/>
        <v>0</v>
      </c>
      <c r="J36" s="35"/>
    </row>
    <row r="37" spans="1:10" ht="12.95" thickBot="1">
      <c r="A37" s="72" t="s">
        <v>33</v>
      </c>
      <c r="B37" s="58">
        <f t="shared" si="5"/>
        <v>45816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2.95" thickBot="1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ht="12.95">
      <c r="A40" s="5" t="s">
        <v>73</v>
      </c>
      <c r="B40" s="5"/>
    </row>
    <row r="41" spans="1:10">
      <c r="A41" s="30"/>
      <c r="B41" s="30"/>
      <c r="C41" s="65" t="s">
        <v>20</v>
      </c>
      <c r="D41" s="66"/>
      <c r="E41" s="65" t="s">
        <v>21</v>
      </c>
      <c r="F41" s="66"/>
    </row>
    <row r="42" spans="1:10" ht="12.95" thickBot="1">
      <c r="A42" s="70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2.95" thickTop="1">
      <c r="A43" s="71" t="s">
        <v>27</v>
      </c>
      <c r="B43" s="56">
        <f>B37+1</f>
        <v>45817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>
      <c r="A44" s="71" t="s">
        <v>28</v>
      </c>
      <c r="B44" s="57">
        <f t="shared" ref="B44:B49" si="7">B43+1</f>
        <v>45818</v>
      </c>
      <c r="C44" s="15"/>
      <c r="D44" s="16"/>
      <c r="E44" s="17"/>
      <c r="F44" s="18"/>
      <c r="G44" s="19">
        <f t="shared" si="6"/>
        <v>0</v>
      </c>
      <c r="J44" s="35"/>
    </row>
    <row r="45" spans="1:10">
      <c r="A45" s="71" t="s">
        <v>29</v>
      </c>
      <c r="B45" s="57">
        <f t="shared" si="7"/>
        <v>45819</v>
      </c>
      <c r="C45" s="15"/>
      <c r="D45" s="16"/>
      <c r="E45" s="17"/>
      <c r="F45" s="18"/>
      <c r="G45" s="19">
        <f t="shared" si="6"/>
        <v>0</v>
      </c>
      <c r="J45" s="35"/>
    </row>
    <row r="46" spans="1:10">
      <c r="A46" s="71" t="s">
        <v>30</v>
      </c>
      <c r="B46" s="57">
        <f t="shared" si="7"/>
        <v>45820</v>
      </c>
      <c r="C46" s="15"/>
      <c r="D46" s="16"/>
      <c r="E46" s="17"/>
      <c r="F46" s="18"/>
      <c r="G46" s="19">
        <f t="shared" si="6"/>
        <v>0</v>
      </c>
      <c r="J46" s="35"/>
    </row>
    <row r="47" spans="1:10">
      <c r="A47" s="71" t="s">
        <v>31</v>
      </c>
      <c r="B47" s="57">
        <f t="shared" si="7"/>
        <v>45821</v>
      </c>
      <c r="C47" s="15"/>
      <c r="D47" s="16"/>
      <c r="E47" s="17"/>
      <c r="F47" s="18"/>
      <c r="G47" s="19">
        <f t="shared" si="6"/>
        <v>0</v>
      </c>
      <c r="J47" s="35"/>
    </row>
    <row r="48" spans="1:10">
      <c r="A48" s="71" t="s">
        <v>32</v>
      </c>
      <c r="B48" s="57">
        <f t="shared" si="7"/>
        <v>45822</v>
      </c>
      <c r="C48" s="15"/>
      <c r="D48" s="16"/>
      <c r="E48" s="17"/>
      <c r="F48" s="18"/>
      <c r="G48" s="19">
        <f t="shared" si="6"/>
        <v>0</v>
      </c>
      <c r="J48" s="35"/>
    </row>
    <row r="49" spans="1:10" ht="12.95" thickBot="1">
      <c r="A49" s="72" t="s">
        <v>33</v>
      </c>
      <c r="B49" s="58">
        <f t="shared" si="7"/>
        <v>45823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2.95" thickBot="1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1.45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1.45">
      <c r="A54" s="28" t="s">
        <v>40</v>
      </c>
      <c r="B54" s="28"/>
      <c r="C54" s="67" t="s">
        <v>26</v>
      </c>
      <c r="D54" s="67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1.45">
      <c r="A55" s="38">
        <v>0</v>
      </c>
      <c r="B55" s="38"/>
      <c r="C55" s="64">
        <f>Start!D9*A55</f>
        <v>0</v>
      </c>
      <c r="D55" s="64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8" customHeight="1">
      <c r="A56" s="5" t="s">
        <v>43</v>
      </c>
      <c r="B56" s="5"/>
      <c r="F56" s="43" t="str">
        <f>IF(H55&gt;Start!G47,"Overføring begrenses"," ")</f>
        <v xml:space="preserve"> </v>
      </c>
      <c r="J56" s="33" t="s">
        <v>44</v>
      </c>
    </row>
    <row r="57" spans="1:10" ht="21" customHeight="1">
      <c r="A57" s="30"/>
      <c r="B57" s="30"/>
      <c r="C57" s="45" t="s">
        <v>45</v>
      </c>
      <c r="D57" s="47"/>
      <c r="G57" s="45" t="s">
        <v>46</v>
      </c>
      <c r="H57" s="47"/>
      <c r="J57" s="46"/>
    </row>
    <row r="58" spans="1:10">
      <c r="A58" s="30"/>
      <c r="B58" s="8"/>
      <c r="J58" s="33" t="s">
        <v>74</v>
      </c>
    </row>
  </sheetData>
  <sheetProtection sheet="1" objects="1" scenarios="1"/>
  <mergeCells count="10">
    <mergeCell ref="C5:D5"/>
    <mergeCell ref="E5:F5"/>
    <mergeCell ref="C17:D17"/>
    <mergeCell ref="E17:F17"/>
    <mergeCell ref="C54:D54"/>
    <mergeCell ref="C55:D55"/>
    <mergeCell ref="C29:D29"/>
    <mergeCell ref="E29:F29"/>
    <mergeCell ref="C41:D41"/>
    <mergeCell ref="E41:F41"/>
  </mergeCells>
  <phoneticPr fontId="2" type="noConversion"/>
  <conditionalFormatting sqref="H2:I2 H14:I14 H26:I26 H38:I38 H50:I50 H54:I55 C55:D55">
    <cfRule type="expression" dxfId="9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6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workbookViewId="0">
      <selection activeCell="J57" sqref="J57"/>
    </sheetView>
  </sheetViews>
  <sheetFormatPr defaultColWidth="11.42578125" defaultRowHeight="12.6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ht="12.95">
      <c r="A1" s="5">
        <f>Start!B4</f>
        <v>0</v>
      </c>
      <c r="B1" s="5"/>
      <c r="H1" s="9" t="s">
        <v>8</v>
      </c>
      <c r="I1" s="9" t="s">
        <v>9</v>
      </c>
      <c r="J1" s="68">
        <f>Start!$G$7</f>
        <v>2025</v>
      </c>
    </row>
    <row r="2" spans="1:10">
      <c r="A2" s="30"/>
      <c r="B2" s="30"/>
      <c r="G2" s="10" t="s">
        <v>10</v>
      </c>
      <c r="H2" s="11">
        <f>IF('21-24'!H55&gt;Start!G47,Start!G47,'21-24'!H55)</f>
        <v>0</v>
      </c>
      <c r="I2" s="11">
        <f>'21-24'!I55</f>
        <v>0</v>
      </c>
    </row>
    <row r="4" spans="1:10" ht="12.95">
      <c r="A4" s="5" t="s">
        <v>75</v>
      </c>
      <c r="B4" s="5"/>
      <c r="J4" s="69" t="s">
        <v>19</v>
      </c>
    </row>
    <row r="5" spans="1:10">
      <c r="A5" s="30"/>
      <c r="B5" s="30"/>
      <c r="C5" s="65" t="s">
        <v>20</v>
      </c>
      <c r="D5" s="66"/>
      <c r="E5" s="65" t="s">
        <v>21</v>
      </c>
      <c r="F5" s="66"/>
    </row>
    <row r="6" spans="1:10" ht="12.95" thickBot="1">
      <c r="A6" s="70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2.95" thickTop="1">
      <c r="A7" s="71" t="s">
        <v>27</v>
      </c>
      <c r="B7" s="56">
        <f>'21-24'!B49+1</f>
        <v>45824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>
      <c r="A8" s="71" t="s">
        <v>28</v>
      </c>
      <c r="B8" s="57">
        <f t="shared" ref="B8:B13" si="1">B7+1</f>
        <v>45825</v>
      </c>
      <c r="C8" s="15"/>
      <c r="D8" s="16"/>
      <c r="E8" s="17"/>
      <c r="F8" s="18"/>
      <c r="G8" s="19">
        <f t="shared" si="0"/>
        <v>0</v>
      </c>
      <c r="J8" s="35"/>
    </row>
    <row r="9" spans="1:10">
      <c r="A9" s="71" t="s">
        <v>29</v>
      </c>
      <c r="B9" s="57">
        <f t="shared" si="1"/>
        <v>45826</v>
      </c>
      <c r="C9" s="15"/>
      <c r="D9" s="16"/>
      <c r="E9" s="17"/>
      <c r="F9" s="18"/>
      <c r="G9" s="19">
        <f t="shared" si="0"/>
        <v>0</v>
      </c>
      <c r="J9" s="35"/>
    </row>
    <row r="10" spans="1:10">
      <c r="A10" s="71" t="s">
        <v>30</v>
      </c>
      <c r="B10" s="57">
        <f t="shared" si="1"/>
        <v>45827</v>
      </c>
      <c r="C10" s="15"/>
      <c r="D10" s="16"/>
      <c r="E10" s="17"/>
      <c r="F10" s="18"/>
      <c r="G10" s="19">
        <f t="shared" si="0"/>
        <v>0</v>
      </c>
      <c r="J10" s="35"/>
    </row>
    <row r="11" spans="1:10">
      <c r="A11" s="71" t="s">
        <v>31</v>
      </c>
      <c r="B11" s="57">
        <f t="shared" si="1"/>
        <v>45828</v>
      </c>
      <c r="C11" s="15"/>
      <c r="D11" s="16"/>
      <c r="E11" s="17"/>
      <c r="F11" s="18"/>
      <c r="G11" s="19">
        <f t="shared" si="0"/>
        <v>0</v>
      </c>
      <c r="J11" s="35"/>
    </row>
    <row r="12" spans="1:10">
      <c r="A12" s="71" t="s">
        <v>32</v>
      </c>
      <c r="B12" s="57">
        <f t="shared" si="1"/>
        <v>45829</v>
      </c>
      <c r="C12" s="15"/>
      <c r="D12" s="16"/>
      <c r="E12" s="17"/>
      <c r="F12" s="18"/>
      <c r="G12" s="19">
        <f t="shared" si="0"/>
        <v>0</v>
      </c>
      <c r="J12" s="35"/>
    </row>
    <row r="13" spans="1:10" ht="12.95" thickBot="1">
      <c r="A13" s="72" t="s">
        <v>33</v>
      </c>
      <c r="B13" s="58">
        <f t="shared" si="1"/>
        <v>45830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2.95" thickBot="1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>
      <c r="A15" s="30"/>
      <c r="B15" s="30"/>
      <c r="F15" s="10"/>
    </row>
    <row r="16" spans="1:10" ht="12.95">
      <c r="A16" s="5" t="s">
        <v>76</v>
      </c>
      <c r="B16" s="5"/>
    </row>
    <row r="17" spans="1:10">
      <c r="A17" s="30"/>
      <c r="B17" s="30"/>
      <c r="C17" s="65" t="s">
        <v>20</v>
      </c>
      <c r="D17" s="66"/>
      <c r="E17" s="65" t="s">
        <v>21</v>
      </c>
      <c r="F17" s="66"/>
    </row>
    <row r="18" spans="1:10" ht="12.95" thickBot="1">
      <c r="A18" s="70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2.95" thickTop="1">
      <c r="A19" s="71" t="s">
        <v>27</v>
      </c>
      <c r="B19" s="56">
        <f>B13+1</f>
        <v>45831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>
      <c r="A20" s="71" t="s">
        <v>28</v>
      </c>
      <c r="B20" s="57">
        <f t="shared" ref="B20:B25" si="3">B19+1</f>
        <v>45832</v>
      </c>
      <c r="C20" s="15"/>
      <c r="D20" s="16"/>
      <c r="E20" s="17"/>
      <c r="F20" s="18"/>
      <c r="G20" s="19">
        <f t="shared" si="2"/>
        <v>0</v>
      </c>
      <c r="J20" s="35"/>
    </row>
    <row r="21" spans="1:10">
      <c r="A21" s="71" t="s">
        <v>29</v>
      </c>
      <c r="B21" s="57">
        <f t="shared" si="3"/>
        <v>45833</v>
      </c>
      <c r="C21" s="15"/>
      <c r="D21" s="16"/>
      <c r="E21" s="17"/>
      <c r="F21" s="18"/>
      <c r="G21" s="19">
        <f t="shared" si="2"/>
        <v>0</v>
      </c>
      <c r="J21" s="35"/>
    </row>
    <row r="22" spans="1:10">
      <c r="A22" s="71" t="s">
        <v>30</v>
      </c>
      <c r="B22" s="57">
        <f t="shared" si="3"/>
        <v>45834</v>
      </c>
      <c r="C22" s="15"/>
      <c r="D22" s="16"/>
      <c r="E22" s="17"/>
      <c r="F22" s="18"/>
      <c r="G22" s="19">
        <f t="shared" si="2"/>
        <v>0</v>
      </c>
      <c r="J22" s="35"/>
    </row>
    <row r="23" spans="1:10">
      <c r="A23" s="71" t="s">
        <v>31</v>
      </c>
      <c r="B23" s="57">
        <f t="shared" si="3"/>
        <v>45835</v>
      </c>
      <c r="C23" s="15"/>
      <c r="D23" s="16"/>
      <c r="E23" s="17"/>
      <c r="F23" s="18"/>
      <c r="G23" s="19">
        <f t="shared" si="2"/>
        <v>0</v>
      </c>
      <c r="J23" s="35"/>
    </row>
    <row r="24" spans="1:10">
      <c r="A24" s="71" t="s">
        <v>32</v>
      </c>
      <c r="B24" s="57">
        <f t="shared" si="3"/>
        <v>45836</v>
      </c>
      <c r="C24" s="15"/>
      <c r="D24" s="16"/>
      <c r="E24" s="17"/>
      <c r="F24" s="18"/>
      <c r="G24" s="19">
        <f t="shared" si="2"/>
        <v>0</v>
      </c>
      <c r="J24" s="35"/>
    </row>
    <row r="25" spans="1:10" ht="12.95" thickBot="1">
      <c r="A25" s="72" t="s">
        <v>33</v>
      </c>
      <c r="B25" s="58">
        <f t="shared" si="3"/>
        <v>45837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2.95" thickBot="1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ht="12.95">
      <c r="A28" s="5" t="s">
        <v>77</v>
      </c>
      <c r="B28" s="5"/>
    </row>
    <row r="29" spans="1:10">
      <c r="A29" s="30"/>
      <c r="B29" s="30"/>
      <c r="C29" s="65" t="s">
        <v>20</v>
      </c>
      <c r="D29" s="66"/>
      <c r="E29" s="65" t="s">
        <v>21</v>
      </c>
      <c r="F29" s="66"/>
    </row>
    <row r="30" spans="1:10" ht="12.95" thickBot="1">
      <c r="A30" s="70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2.95" thickTop="1">
      <c r="A31" s="71" t="s">
        <v>27</v>
      </c>
      <c r="B31" s="56">
        <f>B25+1</f>
        <v>45838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>
      <c r="A32" s="71" t="s">
        <v>28</v>
      </c>
      <c r="B32" s="57">
        <f t="shared" ref="B32:B37" si="5">B31+1</f>
        <v>45839</v>
      </c>
      <c r="C32" s="15"/>
      <c r="D32" s="16"/>
      <c r="E32" s="17"/>
      <c r="F32" s="18"/>
      <c r="G32" s="19">
        <f t="shared" si="4"/>
        <v>0</v>
      </c>
      <c r="J32" s="35"/>
    </row>
    <row r="33" spans="1:10">
      <c r="A33" s="71" t="s">
        <v>29</v>
      </c>
      <c r="B33" s="57">
        <f t="shared" si="5"/>
        <v>45840</v>
      </c>
      <c r="C33" s="15"/>
      <c r="D33" s="16"/>
      <c r="E33" s="17"/>
      <c r="F33" s="18"/>
      <c r="G33" s="19">
        <f t="shared" si="4"/>
        <v>0</v>
      </c>
      <c r="J33" s="35"/>
    </row>
    <row r="34" spans="1:10">
      <c r="A34" s="71" t="s">
        <v>30</v>
      </c>
      <c r="B34" s="57">
        <f t="shared" si="5"/>
        <v>45841</v>
      </c>
      <c r="C34" s="15"/>
      <c r="D34" s="16"/>
      <c r="E34" s="17"/>
      <c r="F34" s="18"/>
      <c r="G34" s="19">
        <f t="shared" si="4"/>
        <v>0</v>
      </c>
      <c r="J34" s="35"/>
    </row>
    <row r="35" spans="1:10">
      <c r="A35" s="71" t="s">
        <v>31</v>
      </c>
      <c r="B35" s="57">
        <f t="shared" si="5"/>
        <v>45842</v>
      </c>
      <c r="C35" s="15"/>
      <c r="D35" s="16"/>
      <c r="E35" s="17"/>
      <c r="F35" s="18"/>
      <c r="G35" s="19">
        <f t="shared" si="4"/>
        <v>0</v>
      </c>
      <c r="J35" s="35"/>
    </row>
    <row r="36" spans="1:10">
      <c r="A36" s="71" t="s">
        <v>32</v>
      </c>
      <c r="B36" s="57">
        <f t="shared" si="5"/>
        <v>45843</v>
      </c>
      <c r="C36" s="15"/>
      <c r="D36" s="16"/>
      <c r="E36" s="17"/>
      <c r="F36" s="18"/>
      <c r="G36" s="19">
        <f t="shared" si="4"/>
        <v>0</v>
      </c>
      <c r="J36" s="35"/>
    </row>
    <row r="37" spans="1:10" ht="12.95" thickBot="1">
      <c r="A37" s="72" t="s">
        <v>33</v>
      </c>
      <c r="B37" s="58">
        <f t="shared" si="5"/>
        <v>45844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2.95" thickBot="1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ht="12.95">
      <c r="A40" s="5" t="s">
        <v>78</v>
      </c>
      <c r="B40" s="5"/>
    </row>
    <row r="41" spans="1:10">
      <c r="A41" s="30"/>
      <c r="B41" s="30"/>
      <c r="C41" s="65" t="s">
        <v>20</v>
      </c>
      <c r="D41" s="66"/>
      <c r="E41" s="65" t="s">
        <v>21</v>
      </c>
      <c r="F41" s="66"/>
    </row>
    <row r="42" spans="1:10" ht="12.95" thickBot="1">
      <c r="A42" s="70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2.95" thickTop="1">
      <c r="A43" s="71" t="s">
        <v>27</v>
      </c>
      <c r="B43" s="56">
        <f>B37+1</f>
        <v>45845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>
      <c r="A44" s="71" t="s">
        <v>28</v>
      </c>
      <c r="B44" s="57">
        <f t="shared" ref="B44:B49" si="7">B43+1</f>
        <v>45846</v>
      </c>
      <c r="C44" s="15"/>
      <c r="D44" s="16"/>
      <c r="E44" s="17"/>
      <c r="F44" s="18"/>
      <c r="G44" s="19">
        <f t="shared" si="6"/>
        <v>0</v>
      </c>
      <c r="J44" s="35"/>
    </row>
    <row r="45" spans="1:10">
      <c r="A45" s="71" t="s">
        <v>29</v>
      </c>
      <c r="B45" s="57">
        <f t="shared" si="7"/>
        <v>45847</v>
      </c>
      <c r="C45" s="15"/>
      <c r="D45" s="16"/>
      <c r="E45" s="17"/>
      <c r="F45" s="18"/>
      <c r="G45" s="19">
        <f t="shared" si="6"/>
        <v>0</v>
      </c>
      <c r="J45" s="35"/>
    </row>
    <row r="46" spans="1:10">
      <c r="A46" s="71" t="s">
        <v>30</v>
      </c>
      <c r="B46" s="57">
        <f t="shared" si="7"/>
        <v>45848</v>
      </c>
      <c r="C46" s="15"/>
      <c r="D46" s="16"/>
      <c r="E46" s="17"/>
      <c r="F46" s="18"/>
      <c r="G46" s="19">
        <f t="shared" si="6"/>
        <v>0</v>
      </c>
      <c r="J46" s="35"/>
    </row>
    <row r="47" spans="1:10">
      <c r="A47" s="71" t="s">
        <v>31</v>
      </c>
      <c r="B47" s="57">
        <f t="shared" si="7"/>
        <v>45849</v>
      </c>
      <c r="C47" s="15"/>
      <c r="D47" s="16"/>
      <c r="E47" s="17"/>
      <c r="F47" s="18"/>
      <c r="G47" s="19">
        <f t="shared" si="6"/>
        <v>0</v>
      </c>
      <c r="J47" s="35"/>
    </row>
    <row r="48" spans="1:10">
      <c r="A48" s="71" t="s">
        <v>32</v>
      </c>
      <c r="B48" s="57">
        <f t="shared" si="7"/>
        <v>45850</v>
      </c>
      <c r="C48" s="15"/>
      <c r="D48" s="16"/>
      <c r="E48" s="17"/>
      <c r="F48" s="18"/>
      <c r="G48" s="19">
        <f t="shared" si="6"/>
        <v>0</v>
      </c>
      <c r="J48" s="35"/>
    </row>
    <row r="49" spans="1:10" ht="12.95" thickBot="1">
      <c r="A49" s="72" t="s">
        <v>33</v>
      </c>
      <c r="B49" s="58">
        <f t="shared" si="7"/>
        <v>45851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2.95" thickBot="1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1.45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1.45">
      <c r="A54" s="28" t="s">
        <v>40</v>
      </c>
      <c r="B54" s="28"/>
      <c r="C54" s="67" t="s">
        <v>26</v>
      </c>
      <c r="D54" s="67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1.45">
      <c r="A55" s="38">
        <v>0</v>
      </c>
      <c r="B55" s="38"/>
      <c r="C55" s="64">
        <f>Start!D9*A55</f>
        <v>0</v>
      </c>
      <c r="D55" s="64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6.5" customHeight="1">
      <c r="A56" s="5" t="s">
        <v>43</v>
      </c>
      <c r="B56" s="5"/>
      <c r="F56" s="43" t="str">
        <f>IF(H55&gt;Start!G47,"Overføring begrenses"," ")</f>
        <v xml:space="preserve"> </v>
      </c>
      <c r="J56" s="33" t="s">
        <v>44</v>
      </c>
    </row>
    <row r="57" spans="1:10" ht="21.75" customHeight="1">
      <c r="A57" s="30"/>
      <c r="B57" s="30"/>
      <c r="C57" s="45" t="s">
        <v>45</v>
      </c>
      <c r="D57" s="47"/>
      <c r="G57" s="45" t="s">
        <v>46</v>
      </c>
      <c r="H57" s="47"/>
      <c r="J57" s="46"/>
    </row>
    <row r="58" spans="1:10">
      <c r="A58" s="30"/>
      <c r="B58" s="8"/>
    </row>
  </sheetData>
  <sheetProtection sheet="1" objects="1" scenarios="1"/>
  <mergeCells count="10">
    <mergeCell ref="C5:D5"/>
    <mergeCell ref="E5:F5"/>
    <mergeCell ref="C17:D17"/>
    <mergeCell ref="E17:F17"/>
    <mergeCell ref="C54:D54"/>
    <mergeCell ref="C55:D55"/>
    <mergeCell ref="C29:D29"/>
    <mergeCell ref="E29:F29"/>
    <mergeCell ref="C41:D41"/>
    <mergeCell ref="E41:F41"/>
  </mergeCells>
  <phoneticPr fontId="2" type="noConversion"/>
  <conditionalFormatting sqref="H2:I2 H14:I14 H26:I26 H38:I38 H50:I50 H54:I55 C55:D55">
    <cfRule type="expression" dxfId="8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7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58"/>
  <sheetViews>
    <sheetView topLeftCell="A31" workbookViewId="0">
      <selection activeCell="J57" sqref="J57"/>
    </sheetView>
  </sheetViews>
  <sheetFormatPr defaultColWidth="11.42578125" defaultRowHeight="12.6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ht="12.95">
      <c r="A1" s="5">
        <f>Start!B4</f>
        <v>0</v>
      </c>
      <c r="B1" s="5"/>
      <c r="H1" s="9" t="s">
        <v>8</v>
      </c>
      <c r="I1" s="9" t="s">
        <v>9</v>
      </c>
      <c r="J1" s="68">
        <f>Start!$G$7</f>
        <v>2025</v>
      </c>
    </row>
    <row r="2" spans="1:10">
      <c r="A2" s="30"/>
      <c r="B2" s="30"/>
      <c r="G2" s="10" t="s">
        <v>10</v>
      </c>
      <c r="H2" s="11">
        <f>IF('25-28'!H55&gt;Start!G47,Start!G47,'25-28'!H55)</f>
        <v>0</v>
      </c>
      <c r="I2" s="11">
        <f>'25-28'!I55</f>
        <v>0</v>
      </c>
    </row>
    <row r="4" spans="1:10" ht="12.95">
      <c r="A4" s="5" t="s">
        <v>79</v>
      </c>
      <c r="B4" s="5"/>
      <c r="J4" s="69" t="s">
        <v>19</v>
      </c>
    </row>
    <row r="5" spans="1:10">
      <c r="A5" s="30"/>
      <c r="B5" s="30"/>
      <c r="C5" s="65" t="s">
        <v>20</v>
      </c>
      <c r="D5" s="66"/>
      <c r="E5" s="65" t="s">
        <v>21</v>
      </c>
      <c r="F5" s="66"/>
    </row>
    <row r="6" spans="1:10" ht="12.95" thickBot="1">
      <c r="A6" s="70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2.95" thickTop="1">
      <c r="A7" s="71" t="s">
        <v>27</v>
      </c>
      <c r="B7" s="56">
        <f>'25-28'!B49+1</f>
        <v>45852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>
      <c r="A8" s="71" t="s">
        <v>28</v>
      </c>
      <c r="B8" s="57">
        <f t="shared" ref="B8:B13" si="1">B7+1</f>
        <v>45853</v>
      </c>
      <c r="C8" s="15"/>
      <c r="D8" s="16"/>
      <c r="E8" s="17"/>
      <c r="F8" s="18"/>
      <c r="G8" s="19">
        <f t="shared" si="0"/>
        <v>0</v>
      </c>
      <c r="J8" s="35"/>
    </row>
    <row r="9" spans="1:10">
      <c r="A9" s="71" t="s">
        <v>29</v>
      </c>
      <c r="B9" s="57">
        <f t="shared" si="1"/>
        <v>45854</v>
      </c>
      <c r="C9" s="15"/>
      <c r="D9" s="16"/>
      <c r="E9" s="17"/>
      <c r="F9" s="18"/>
      <c r="G9" s="19">
        <f t="shared" si="0"/>
        <v>0</v>
      </c>
      <c r="J9" s="35"/>
    </row>
    <row r="10" spans="1:10">
      <c r="A10" s="71" t="s">
        <v>30</v>
      </c>
      <c r="B10" s="57">
        <f t="shared" si="1"/>
        <v>45855</v>
      </c>
      <c r="C10" s="15"/>
      <c r="D10" s="16"/>
      <c r="E10" s="17"/>
      <c r="F10" s="18"/>
      <c r="G10" s="19">
        <f t="shared" si="0"/>
        <v>0</v>
      </c>
      <c r="J10" s="35"/>
    </row>
    <row r="11" spans="1:10">
      <c r="A11" s="71" t="s">
        <v>31</v>
      </c>
      <c r="B11" s="57">
        <f t="shared" si="1"/>
        <v>45856</v>
      </c>
      <c r="C11" s="15"/>
      <c r="D11" s="16"/>
      <c r="E11" s="17"/>
      <c r="F11" s="18"/>
      <c r="G11" s="19">
        <f t="shared" si="0"/>
        <v>0</v>
      </c>
      <c r="J11" s="35"/>
    </row>
    <row r="12" spans="1:10">
      <c r="A12" s="71" t="s">
        <v>32</v>
      </c>
      <c r="B12" s="57">
        <f t="shared" si="1"/>
        <v>45857</v>
      </c>
      <c r="C12" s="15"/>
      <c r="D12" s="16"/>
      <c r="E12" s="17"/>
      <c r="F12" s="18"/>
      <c r="G12" s="19">
        <f t="shared" si="0"/>
        <v>0</v>
      </c>
      <c r="J12" s="35"/>
    </row>
    <row r="13" spans="1:10" ht="12.95" thickBot="1">
      <c r="A13" s="72" t="s">
        <v>33</v>
      </c>
      <c r="B13" s="58">
        <f t="shared" si="1"/>
        <v>45858</v>
      </c>
      <c r="C13" s="15"/>
      <c r="D13" s="16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2.95" thickBot="1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>
      <c r="A15" s="30"/>
      <c r="B15" s="30"/>
      <c r="F15" s="10"/>
    </row>
    <row r="16" spans="1:10" ht="12.95">
      <c r="A16" s="5" t="s">
        <v>80</v>
      </c>
      <c r="B16" s="5"/>
    </row>
    <row r="17" spans="1:10">
      <c r="A17" s="30"/>
      <c r="B17" s="30"/>
      <c r="C17" s="65" t="s">
        <v>20</v>
      </c>
      <c r="D17" s="66"/>
      <c r="E17" s="65" t="s">
        <v>21</v>
      </c>
      <c r="F17" s="66"/>
    </row>
    <row r="18" spans="1:10" ht="12.95" thickBot="1">
      <c r="A18" s="70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2.95" thickTop="1">
      <c r="A19" s="71" t="s">
        <v>27</v>
      </c>
      <c r="B19" s="56">
        <f>B13+1</f>
        <v>45859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>
      <c r="A20" s="71" t="s">
        <v>28</v>
      </c>
      <c r="B20" s="57">
        <f t="shared" ref="B20:B25" si="3">B19+1</f>
        <v>45860</v>
      </c>
      <c r="C20" s="15"/>
      <c r="D20" s="16"/>
      <c r="E20" s="17"/>
      <c r="F20" s="18"/>
      <c r="G20" s="19">
        <f t="shared" si="2"/>
        <v>0</v>
      </c>
      <c r="J20" s="35"/>
    </row>
    <row r="21" spans="1:10">
      <c r="A21" s="71" t="s">
        <v>29</v>
      </c>
      <c r="B21" s="57">
        <f t="shared" si="3"/>
        <v>45861</v>
      </c>
      <c r="C21" s="15"/>
      <c r="D21" s="16"/>
      <c r="E21" s="17"/>
      <c r="F21" s="18"/>
      <c r="G21" s="19">
        <f t="shared" si="2"/>
        <v>0</v>
      </c>
      <c r="J21" s="35"/>
    </row>
    <row r="22" spans="1:10">
      <c r="A22" s="71" t="s">
        <v>30</v>
      </c>
      <c r="B22" s="57">
        <f t="shared" si="3"/>
        <v>45862</v>
      </c>
      <c r="C22" s="15"/>
      <c r="D22" s="16"/>
      <c r="E22" s="17"/>
      <c r="F22" s="18"/>
      <c r="G22" s="19">
        <f t="shared" si="2"/>
        <v>0</v>
      </c>
      <c r="J22" s="35"/>
    </row>
    <row r="23" spans="1:10">
      <c r="A23" s="71" t="s">
        <v>31</v>
      </c>
      <c r="B23" s="57">
        <f t="shared" si="3"/>
        <v>45863</v>
      </c>
      <c r="C23" s="15"/>
      <c r="D23" s="16"/>
      <c r="E23" s="17"/>
      <c r="F23" s="18"/>
      <c r="G23" s="19">
        <f t="shared" si="2"/>
        <v>0</v>
      </c>
      <c r="J23" s="35"/>
    </row>
    <row r="24" spans="1:10">
      <c r="A24" s="71" t="s">
        <v>32</v>
      </c>
      <c r="B24" s="57">
        <f t="shared" si="3"/>
        <v>45864</v>
      </c>
      <c r="C24" s="15"/>
      <c r="D24" s="16"/>
      <c r="E24" s="17"/>
      <c r="F24" s="18"/>
      <c r="G24" s="19">
        <f t="shared" si="2"/>
        <v>0</v>
      </c>
      <c r="J24" s="35"/>
    </row>
    <row r="25" spans="1:10" ht="12.95" thickBot="1">
      <c r="A25" s="72" t="s">
        <v>33</v>
      </c>
      <c r="B25" s="58">
        <f t="shared" si="3"/>
        <v>45865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2.95" thickBot="1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ht="12.95">
      <c r="A28" s="5" t="s">
        <v>81</v>
      </c>
      <c r="B28" s="5"/>
    </row>
    <row r="29" spans="1:10">
      <c r="A29" s="30"/>
      <c r="B29" s="30"/>
      <c r="C29" s="65" t="s">
        <v>20</v>
      </c>
      <c r="D29" s="66"/>
      <c r="E29" s="65" t="s">
        <v>21</v>
      </c>
      <c r="F29" s="66"/>
    </row>
    <row r="30" spans="1:10" ht="12.95" thickBot="1">
      <c r="A30" s="70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2.95" thickTop="1">
      <c r="A31" s="71" t="s">
        <v>27</v>
      </c>
      <c r="B31" s="56">
        <f>B25+1</f>
        <v>45866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>
      <c r="A32" s="71" t="s">
        <v>28</v>
      </c>
      <c r="B32" s="57">
        <f t="shared" ref="B32:B37" si="5">B31+1</f>
        <v>45867</v>
      </c>
      <c r="C32" s="15"/>
      <c r="D32" s="16"/>
      <c r="E32" s="17"/>
      <c r="F32" s="18"/>
      <c r="G32" s="19">
        <f t="shared" si="4"/>
        <v>0</v>
      </c>
      <c r="J32" s="35"/>
    </row>
    <row r="33" spans="1:10">
      <c r="A33" s="71" t="s">
        <v>29</v>
      </c>
      <c r="B33" s="57">
        <f t="shared" si="5"/>
        <v>45868</v>
      </c>
      <c r="C33" s="15"/>
      <c r="D33" s="16"/>
      <c r="E33" s="17"/>
      <c r="F33" s="18"/>
      <c r="G33" s="19">
        <f t="shared" si="4"/>
        <v>0</v>
      </c>
      <c r="J33" s="35"/>
    </row>
    <row r="34" spans="1:10">
      <c r="A34" s="71" t="s">
        <v>30</v>
      </c>
      <c r="B34" s="57">
        <f t="shared" si="5"/>
        <v>45869</v>
      </c>
      <c r="C34" s="15"/>
      <c r="D34" s="16"/>
      <c r="E34" s="17"/>
      <c r="F34" s="18"/>
      <c r="G34" s="19">
        <f t="shared" si="4"/>
        <v>0</v>
      </c>
      <c r="J34" s="35"/>
    </row>
    <row r="35" spans="1:10">
      <c r="A35" s="71" t="s">
        <v>31</v>
      </c>
      <c r="B35" s="57">
        <f t="shared" si="5"/>
        <v>45870</v>
      </c>
      <c r="C35" s="15"/>
      <c r="D35" s="16"/>
      <c r="E35" s="17"/>
      <c r="F35" s="18"/>
      <c r="G35" s="19">
        <f t="shared" si="4"/>
        <v>0</v>
      </c>
      <c r="J35" s="35"/>
    </row>
    <row r="36" spans="1:10">
      <c r="A36" s="71" t="s">
        <v>32</v>
      </c>
      <c r="B36" s="57">
        <f t="shared" si="5"/>
        <v>45871</v>
      </c>
      <c r="C36" s="15"/>
      <c r="D36" s="16"/>
      <c r="E36" s="17"/>
      <c r="F36" s="18"/>
      <c r="G36" s="19">
        <f t="shared" si="4"/>
        <v>0</v>
      </c>
      <c r="J36" s="35"/>
    </row>
    <row r="37" spans="1:10" ht="12.95" thickBot="1">
      <c r="A37" s="72" t="s">
        <v>33</v>
      </c>
      <c r="B37" s="58">
        <f t="shared" si="5"/>
        <v>45872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2.95" thickBot="1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ht="12.95">
      <c r="A40" s="5" t="s">
        <v>82</v>
      </c>
      <c r="B40" s="5"/>
    </row>
    <row r="41" spans="1:10">
      <c r="A41" s="30"/>
      <c r="B41" s="30"/>
      <c r="C41" s="65" t="s">
        <v>20</v>
      </c>
      <c r="D41" s="66"/>
      <c r="E41" s="65" t="s">
        <v>21</v>
      </c>
      <c r="F41" s="66"/>
    </row>
    <row r="42" spans="1:10" ht="12.95" thickBot="1">
      <c r="A42" s="70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2.95" thickTop="1">
      <c r="A43" s="71" t="s">
        <v>27</v>
      </c>
      <c r="B43" s="56">
        <f>B37+1</f>
        <v>45873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>
      <c r="A44" s="71" t="s">
        <v>28</v>
      </c>
      <c r="B44" s="57">
        <f t="shared" ref="B44:B49" si="7">B43+1</f>
        <v>45874</v>
      </c>
      <c r="C44" s="15"/>
      <c r="D44" s="16"/>
      <c r="E44" s="17"/>
      <c r="F44" s="18"/>
      <c r="G44" s="19">
        <f t="shared" si="6"/>
        <v>0</v>
      </c>
      <c r="J44" s="35"/>
    </row>
    <row r="45" spans="1:10">
      <c r="A45" s="71" t="s">
        <v>29</v>
      </c>
      <c r="B45" s="57">
        <f t="shared" si="7"/>
        <v>45875</v>
      </c>
      <c r="C45" s="15"/>
      <c r="D45" s="16"/>
      <c r="E45" s="17"/>
      <c r="F45" s="18"/>
      <c r="G45" s="19">
        <f t="shared" si="6"/>
        <v>0</v>
      </c>
      <c r="J45" s="35"/>
    </row>
    <row r="46" spans="1:10">
      <c r="A46" s="71" t="s">
        <v>30</v>
      </c>
      <c r="B46" s="57">
        <f t="shared" si="7"/>
        <v>45876</v>
      </c>
      <c r="C46" s="15"/>
      <c r="D46" s="16"/>
      <c r="E46" s="17"/>
      <c r="F46" s="18"/>
      <c r="G46" s="19">
        <f t="shared" si="6"/>
        <v>0</v>
      </c>
      <c r="J46" s="35"/>
    </row>
    <row r="47" spans="1:10">
      <c r="A47" s="71" t="s">
        <v>31</v>
      </c>
      <c r="B47" s="57">
        <f t="shared" si="7"/>
        <v>45877</v>
      </c>
      <c r="C47" s="15"/>
      <c r="D47" s="16"/>
      <c r="E47" s="17"/>
      <c r="F47" s="18"/>
      <c r="G47" s="19">
        <f t="shared" si="6"/>
        <v>0</v>
      </c>
      <c r="J47" s="35"/>
    </row>
    <row r="48" spans="1:10">
      <c r="A48" s="71" t="s">
        <v>32</v>
      </c>
      <c r="B48" s="57">
        <f t="shared" si="7"/>
        <v>45878</v>
      </c>
      <c r="C48" s="15"/>
      <c r="D48" s="16"/>
      <c r="E48" s="17"/>
      <c r="F48" s="18"/>
      <c r="G48" s="19">
        <f t="shared" si="6"/>
        <v>0</v>
      </c>
      <c r="J48" s="35"/>
    </row>
    <row r="49" spans="1:10" ht="12.95" thickBot="1">
      <c r="A49" s="72" t="s">
        <v>33</v>
      </c>
      <c r="B49" s="58">
        <f t="shared" si="7"/>
        <v>45879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2.95" thickBot="1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1.45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1.45">
      <c r="A54" s="28" t="s">
        <v>40</v>
      </c>
      <c r="B54" s="28"/>
      <c r="C54" s="67" t="s">
        <v>26</v>
      </c>
      <c r="D54" s="67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1.45">
      <c r="A55" s="38">
        <v>0</v>
      </c>
      <c r="B55" s="38"/>
      <c r="C55" s="64">
        <f>Start!D9*A55</f>
        <v>0</v>
      </c>
      <c r="D55" s="64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5.75" customHeight="1">
      <c r="A56" s="5" t="s">
        <v>43</v>
      </c>
      <c r="B56" s="5"/>
      <c r="F56" s="43" t="str">
        <f>IF(H55&gt;Start!G47,"Overføring begrenses"," ")</f>
        <v xml:space="preserve"> </v>
      </c>
      <c r="J56" s="33" t="s">
        <v>44</v>
      </c>
    </row>
    <row r="57" spans="1:10" ht="22.5" customHeight="1">
      <c r="A57" s="30"/>
      <c r="B57" s="30"/>
      <c r="C57" s="45" t="s">
        <v>45</v>
      </c>
      <c r="D57" s="47"/>
      <c r="G57" s="45" t="s">
        <v>46</v>
      </c>
      <c r="H57" s="47"/>
      <c r="J57" s="46"/>
    </row>
    <row r="58" spans="1:10">
      <c r="A58" s="30"/>
      <c r="B58" s="8"/>
    </row>
  </sheetData>
  <sheetProtection sheet="1" objects="1" scenarios="1"/>
  <mergeCells count="10">
    <mergeCell ref="C5:D5"/>
    <mergeCell ref="E5:F5"/>
    <mergeCell ref="C17:D17"/>
    <mergeCell ref="E17:F17"/>
    <mergeCell ref="C54:D54"/>
    <mergeCell ref="C55:D55"/>
    <mergeCell ref="C29:D29"/>
    <mergeCell ref="E29:F29"/>
    <mergeCell ref="C41:D41"/>
    <mergeCell ref="E41:F41"/>
  </mergeCells>
  <phoneticPr fontId="2" type="noConversion"/>
  <conditionalFormatting sqref="H2:I2 H14:I14 H26:I26 H38:I38 H50:I50 H54:I55 C55:D55">
    <cfRule type="expression" dxfId="7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8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B8743D4131A94EA5CADF935C4C162A" ma:contentTypeVersion="15" ma:contentTypeDescription="Opprett et nytt dokument." ma:contentTypeScope="" ma:versionID="89af2d35f41c023996fec23e112faf0d">
  <xsd:schema xmlns:xsd="http://www.w3.org/2001/XMLSchema" xmlns:xs="http://www.w3.org/2001/XMLSchema" xmlns:p="http://schemas.microsoft.com/office/2006/metadata/properties" xmlns:ns2="8d929d93-f9d1-4cc7-956b-d7b2f76f8f49" xmlns:ns3="77bea272-1b7e-4cbf-80c5-e7b2843d3af6" targetNamespace="http://schemas.microsoft.com/office/2006/metadata/properties" ma:root="true" ma:fieldsID="07d076460409b36417679821a6577f26" ns2:_="" ns3:_="">
    <xsd:import namespace="8d929d93-f9d1-4cc7-956b-d7b2f76f8f49"/>
    <xsd:import namespace="77bea272-1b7e-4cbf-80c5-e7b2843d3a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29d93-f9d1-4cc7-956b-d7b2f76f8f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emerkelapper" ma:readOnly="false" ma:fieldId="{5cf76f15-5ced-4ddc-b409-7134ff3c332f}" ma:taxonomyMulti="true" ma:sspId="a80b8731-baab-4ba9-8a30-230d2a00d2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ea272-1b7e-4cbf-80c5-e7b2843d3af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eded455-a97d-49f7-bd3c-9fcc41142118}" ma:internalName="TaxCatchAll" ma:showField="CatchAllData" ma:web="77bea272-1b7e-4cbf-80c5-e7b2843d3a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bea272-1b7e-4cbf-80c5-e7b2843d3af6" xsi:nil="true"/>
    <lcf76f155ced4ddcb4097134ff3c332f xmlns="8d929d93-f9d1-4cc7-956b-d7b2f76f8f4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28C027-B949-49D9-BCF8-4A6A295E180C}"/>
</file>

<file path=customXml/itemProps2.xml><?xml version="1.0" encoding="utf-8"?>
<ds:datastoreItem xmlns:ds="http://schemas.openxmlformats.org/officeDocument/2006/customXml" ds:itemID="{7B101589-8045-4431-8CEF-C679838B7041}"/>
</file>

<file path=customXml/itemProps3.xml><?xml version="1.0" encoding="utf-8"?>
<ds:datastoreItem xmlns:ds="http://schemas.openxmlformats.org/officeDocument/2006/customXml" ds:itemID="{8179B640-873F-47DF-AC23-A7306B8FA5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DKF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Jorunn Lyng Haugseth</dc:creator>
  <cp:keywords/>
  <dc:description/>
  <cp:lastModifiedBy/>
  <cp:revision/>
  <dcterms:created xsi:type="dcterms:W3CDTF">2008-07-17T08:36:32Z</dcterms:created>
  <dcterms:modified xsi:type="dcterms:W3CDTF">2025-01-06T11:46:29Z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0x0101009FB8743D4131A94EA5CADF935C4C162A</vt:lpwstr>
  </property>
  <property fmtid="{D5CDD505-2E9C-101B-9397-08002B2CF9AE}" pid="3" name="Order">
    <vt:r8>2400</vt:r8>
  </property>
  <property fmtid="{D5CDD505-2E9C-101B-9397-08002B2CF9AE}" pid="4" name="MediaServiceImageTags">
    <vt:lpwstr/>
  </property>
</Properties>
</file>